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③雇表（認定こども園用）" sheetId="2" r:id="rId1"/>
    <sheet name="２③雇表（認定こども園用）（記載例）" sheetId="1" r:id="rId2"/>
  </sheets>
  <externalReferences>
    <externalReference r:id="rId3"/>
    <externalReference r:id="rId4"/>
    <externalReference r:id="rId5"/>
    <externalReference r:id="rId6"/>
    <externalReference r:id="rId7"/>
  </externalReferences>
  <definedNames>
    <definedName name="______Qr228">#REF!</definedName>
    <definedName name="_____Qr228">#REF!</definedName>
    <definedName name="____Qr228" localSheetId="0">#REF!</definedName>
    <definedName name="____Qr228">#REF!</definedName>
    <definedName name="___Qr228" localSheetId="0">#REF!</definedName>
    <definedName name="___Qr228">#REF!</definedName>
    <definedName name="__Qr228">#REF!</definedName>
    <definedName name="_Qr228" localSheetId="0">#REF!</definedName>
    <definedName name="_Qr228">#REF!</definedName>
    <definedName name="_xlnm.Print_Area" localSheetId="0">'２③雇表（認定こども園用）'!$A$1:$BG$608</definedName>
    <definedName name="_xlnm.Print_Area" localSheetId="1">'２③雇表（認定こども園用）（記載例）'!$A$1:$BI$608</definedName>
    <definedName name="_xlnm.Print_Titles" localSheetId="0">'２③雇表（認定こども園用）'!$1:$1</definedName>
    <definedName name="Z_DCB750A5_2995_4B1D_83F2_B9B3D5B68F97_.wvu.PrintArea" localSheetId="0" hidden="1">'２③雇表（認定こども園用）'!$A$1:$BG$608</definedName>
    <definedName name="Z_DCB750A5_2995_4B1D_83F2_B9B3D5B68F97_.wvu.PrintTitles" localSheetId="0" hidden="1">'２③雇表（認定こども園用）'!$1:$1</definedName>
    <definedName name="っっｗ" localSheetId="0">#REF!,#REF!,#REF!,#REF!</definedName>
    <definedName name="っっｗ">#REF!,#REF!,#REF!,#REF!</definedName>
    <definedName name="地域区分" localSheetId="0">[1]【幼稚園】試算シート!$CF$9:$CF$16</definedName>
    <definedName name="地域区分">[2]【幼稚園】試算シート!$CF$9:$CF$16</definedName>
    <definedName name="適否" localSheetId="0">[1]加算率入力!$AO$11:$AO$12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[2]加算率入力!$AM$11:$AM$22</definedName>
  </definedNames>
  <calcPr calcId="152511"/>
</workbook>
</file>

<file path=xl/calcChain.xml><?xml version="1.0" encoding="utf-8"?>
<calcChain xmlns="http://schemas.openxmlformats.org/spreadsheetml/2006/main">
  <c r="AT589" i="1" l="1"/>
  <c r="U601" i="1" l="1"/>
  <c r="AO576" i="1"/>
  <c r="AO574" i="1"/>
  <c r="AO572" i="1"/>
  <c r="AO570" i="1"/>
  <c r="AO568" i="1"/>
  <c r="AU557" i="1"/>
  <c r="AU551" i="1"/>
  <c r="AU545" i="1"/>
  <c r="AU543" i="1"/>
  <c r="AU526" i="1"/>
  <c r="AU518" i="1"/>
  <c r="AU508" i="1"/>
  <c r="AU497" i="1"/>
  <c r="AU495" i="1"/>
  <c r="AU493" i="1"/>
  <c r="BA497" i="1" s="1"/>
  <c r="AZ479" i="1"/>
  <c r="AZ476" i="1"/>
  <c r="AU482" i="1" s="1"/>
  <c r="AZ469" i="1"/>
  <c r="AZ453" i="1"/>
  <c r="AY441" i="1"/>
  <c r="AY438" i="1"/>
  <c r="AY429" i="1"/>
  <c r="AY414" i="1"/>
  <c r="AY395" i="1"/>
  <c r="V380" i="1"/>
  <c r="I380" i="1"/>
  <c r="AZ358" i="1"/>
  <c r="AZ355" i="1"/>
  <c r="AZ352" i="1"/>
  <c r="AZ349" i="1"/>
  <c r="AZ346" i="1"/>
  <c r="AU361" i="1" s="1"/>
  <c r="AH380" i="1" s="1"/>
  <c r="AT381" i="1" s="1"/>
  <c r="AL322" i="1"/>
  <c r="AV308" i="1"/>
  <c r="AV305" i="1"/>
  <c r="AV302" i="1"/>
  <c r="AV311" i="1" s="1"/>
  <c r="AS292" i="1"/>
  <c r="AS295" i="1" s="1"/>
  <c r="AR205" i="1"/>
  <c r="AR202" i="1"/>
  <c r="AR199" i="1"/>
  <c r="AR196" i="1"/>
  <c r="AR193" i="1"/>
  <c r="AR190" i="1"/>
  <c r="AR187" i="1"/>
  <c r="AR184" i="1"/>
  <c r="AR181" i="1"/>
  <c r="AR178" i="1"/>
  <c r="AR175" i="1"/>
  <c r="AR172" i="1"/>
  <c r="AR169" i="1"/>
  <c r="AR166" i="1"/>
  <c r="AR163" i="1"/>
  <c r="AW208" i="1" s="1"/>
  <c r="AF16" i="1" s="1"/>
  <c r="AU154" i="1"/>
  <c r="O115" i="1"/>
  <c r="AC115" i="1" s="1"/>
  <c r="AL115" i="1" s="1"/>
  <c r="O113" i="1"/>
  <c r="AC113" i="1" s="1"/>
  <c r="AL113" i="1" s="1"/>
  <c r="O111" i="1"/>
  <c r="X111" i="1" s="1"/>
  <c r="O109" i="1"/>
  <c r="X109" i="1" s="1"/>
  <c r="AC107" i="1"/>
  <c r="AL107" i="1" s="1"/>
  <c r="O107" i="1"/>
  <c r="X107" i="1" s="1"/>
  <c r="AI78" i="1"/>
  <c r="AE78" i="1"/>
  <c r="AB80" i="1" s="1"/>
  <c r="AB78" i="1"/>
  <c r="X78" i="1"/>
  <c r="T78" i="1"/>
  <c r="AV84" i="1" s="1"/>
  <c r="O78" i="1"/>
  <c r="AA123" i="1" s="1"/>
  <c r="AI76" i="1"/>
  <c r="AI80" i="1" s="1"/>
  <c r="AB76" i="1"/>
  <c r="T76" i="1"/>
  <c r="T80" i="1" s="1"/>
  <c r="O76" i="1"/>
  <c r="BP92" i="1" s="1"/>
  <c r="AC94" i="1" s="1"/>
  <c r="AV72" i="1"/>
  <c r="AM72" i="1"/>
  <c r="AM66" i="1"/>
  <c r="AV66" i="1" s="1"/>
  <c r="AV61" i="1"/>
  <c r="AM61" i="1"/>
  <c r="AM59" i="1"/>
  <c r="AV59" i="1" s="1"/>
  <c r="AM52" i="1"/>
  <c r="AV52" i="1" s="1"/>
  <c r="AM47" i="1"/>
  <c r="AV47" i="1" s="1"/>
  <c r="AV45" i="1"/>
  <c r="AM45" i="1"/>
  <c r="AM40" i="1"/>
  <c r="AV40" i="1" s="1"/>
  <c r="AV38" i="1"/>
  <c r="AM38" i="1"/>
  <c r="T33" i="1"/>
  <c r="T16" i="1"/>
  <c r="G16" i="1"/>
  <c r="X115" i="1" l="1"/>
  <c r="X117" i="1" s="1"/>
  <c r="AV80" i="1"/>
  <c r="X113" i="1"/>
  <c r="AC109" i="1"/>
  <c r="AL109" i="1" s="1"/>
  <c r="AL117" i="1"/>
  <c r="AV384" i="1"/>
  <c r="AM80" i="1"/>
  <c r="AY23" i="1"/>
  <c r="AR17" i="1"/>
  <c r="AY20" i="1" s="1"/>
  <c r="AV82" i="1"/>
  <c r="AV90" i="1" s="1"/>
  <c r="O80" i="1"/>
  <c r="AY444" i="1" s="1"/>
  <c r="D597" i="1"/>
  <c r="U597" i="1" s="1"/>
  <c r="U601" i="2"/>
  <c r="AO576" i="2"/>
  <c r="AO574" i="2"/>
  <c r="AO572" i="2"/>
  <c r="AO570" i="2"/>
  <c r="AO568" i="2"/>
  <c r="AU557" i="2"/>
  <c r="AU551" i="2"/>
  <c r="AU545" i="2"/>
  <c r="AU543" i="2"/>
  <c r="AU526" i="2"/>
  <c r="AU518" i="2"/>
  <c r="AU508" i="2"/>
  <c r="BA497" i="2"/>
  <c r="AU497" i="2"/>
  <c r="AU495" i="2"/>
  <c r="AU493" i="2"/>
  <c r="AU482" i="2"/>
  <c r="AZ479" i="2"/>
  <c r="AZ476" i="2"/>
  <c r="AZ469" i="2"/>
  <c r="AZ453" i="2"/>
  <c r="AY441" i="2"/>
  <c r="AY438" i="2"/>
  <c r="AY429" i="2"/>
  <c r="AY414" i="2"/>
  <c r="AY395" i="2"/>
  <c r="V380" i="2"/>
  <c r="I380" i="2"/>
  <c r="AZ358" i="2"/>
  <c r="AZ355" i="2"/>
  <c r="AZ352" i="2"/>
  <c r="AZ349" i="2"/>
  <c r="AU361" i="2" s="1"/>
  <c r="AH380" i="2" s="1"/>
  <c r="AT381" i="2" s="1"/>
  <c r="AZ346" i="2"/>
  <c r="AL322" i="2"/>
  <c r="AV308" i="2"/>
  <c r="AV305" i="2"/>
  <c r="AV311" i="2" s="1"/>
  <c r="AV302" i="2"/>
  <c r="AS292" i="2"/>
  <c r="AS295" i="2" s="1"/>
  <c r="AR205" i="2"/>
  <c r="AR202" i="2"/>
  <c r="AR199" i="2"/>
  <c r="AR196" i="2"/>
  <c r="AR193" i="2"/>
  <c r="AR190" i="2"/>
  <c r="AR187" i="2"/>
  <c r="AR184" i="2"/>
  <c r="AR181" i="2"/>
  <c r="AR178" i="2"/>
  <c r="AR175" i="2"/>
  <c r="AR172" i="2"/>
  <c r="AR169" i="2"/>
  <c r="AR166" i="2"/>
  <c r="AR163" i="2"/>
  <c r="AW208" i="2" s="1"/>
  <c r="AU154" i="2"/>
  <c r="AC115" i="2"/>
  <c r="AL115" i="2" s="1"/>
  <c r="X115" i="2"/>
  <c r="O115" i="2"/>
  <c r="AC113" i="2"/>
  <c r="AL113" i="2" s="1"/>
  <c r="X113" i="2"/>
  <c r="O113" i="2"/>
  <c r="O111" i="2"/>
  <c r="X111" i="2" s="1"/>
  <c r="O109" i="2"/>
  <c r="AC109" i="2" s="1"/>
  <c r="AL109" i="2" s="1"/>
  <c r="O107" i="2"/>
  <c r="AC107" i="2" s="1"/>
  <c r="AL107" i="2" s="1"/>
  <c r="AL117" i="2" s="1"/>
  <c r="AI78" i="2"/>
  <c r="AI80" i="2" s="1"/>
  <c r="AE78" i="2"/>
  <c r="AB78" i="2"/>
  <c r="X78" i="2"/>
  <c r="T78" i="2"/>
  <c r="AV84" i="2" s="1"/>
  <c r="O78" i="2"/>
  <c r="AV82" i="2" s="1"/>
  <c r="AI76" i="2"/>
  <c r="AB76" i="2"/>
  <c r="AB80" i="2" s="1"/>
  <c r="T76" i="2"/>
  <c r="T80" i="2" s="1"/>
  <c r="O76" i="2"/>
  <c r="BP92" i="2" s="1"/>
  <c r="AC94" i="2" s="1"/>
  <c r="AM72" i="2"/>
  <c r="AV72" i="2" s="1"/>
  <c r="AV66" i="2"/>
  <c r="AM66" i="2"/>
  <c r="AM61" i="2"/>
  <c r="AV61" i="2" s="1"/>
  <c r="AV59" i="2"/>
  <c r="AM59" i="2"/>
  <c r="AM52" i="2"/>
  <c r="AV52" i="2" s="1"/>
  <c r="AV47" i="2"/>
  <c r="AM47" i="2"/>
  <c r="AM45" i="2"/>
  <c r="AV45" i="2" s="1"/>
  <c r="AV40" i="2"/>
  <c r="AM40" i="2"/>
  <c r="AM38" i="2"/>
  <c r="AV38" i="2" s="1"/>
  <c r="T33" i="2"/>
  <c r="T16" i="2"/>
  <c r="G16" i="2"/>
  <c r="AQ117" i="1" l="1"/>
  <c r="AM96" i="1"/>
  <c r="BP94" i="1"/>
  <c r="AM94" i="1" s="1"/>
  <c r="AV80" i="2"/>
  <c r="AV90" i="2" s="1"/>
  <c r="AF16" i="2"/>
  <c r="AR17" i="2" s="1"/>
  <c r="AY20" i="2" s="1"/>
  <c r="D597" i="2"/>
  <c r="U597" i="2" s="1"/>
  <c r="AM80" i="2"/>
  <c r="AV384" i="2"/>
  <c r="AY23" i="2"/>
  <c r="O80" i="2"/>
  <c r="AY444" i="2" s="1"/>
  <c r="X107" i="2"/>
  <c r="X109" i="2"/>
  <c r="AA123" i="2"/>
  <c r="AY26" i="1" l="1"/>
  <c r="AY29" i="1"/>
  <c r="AM98" i="1"/>
  <c r="AG125" i="1" s="1"/>
  <c r="X117" i="2"/>
  <c r="AQ117" i="2" s="1"/>
  <c r="BP94" i="2" s="1"/>
  <c r="AM94" i="2" s="1"/>
  <c r="AM96" i="2"/>
  <c r="AY29" i="2" l="1"/>
  <c r="AY26" i="2"/>
  <c r="AM98" i="2"/>
  <c r="AG125" i="2" s="1"/>
</calcChain>
</file>

<file path=xl/comments1.xml><?xml version="1.0" encoding="utf-8"?>
<comments xmlns="http://schemas.openxmlformats.org/spreadsheetml/2006/main">
  <authors>
    <author>作成者</author>
  </authors>
  <commentList>
    <comment ref="AH113" authorId="0" shapeId="0">
      <text>
        <r>
          <rPr>
            <b/>
            <sz val="9"/>
            <color indexed="81"/>
            <rFont val="ＭＳ Ｐゴシック"/>
            <family val="3"/>
            <charset val="128"/>
          </rPr>
          <t>国基準で計算した配置基準を入力</t>
        </r>
      </text>
    </comment>
  </commentList>
</comments>
</file>

<file path=xl/comments2.xml><?xml version="1.0" encoding="utf-8"?>
<comments xmlns="http://schemas.openxmlformats.org/spreadsheetml/2006/main">
  <authors>
    <author>作成者</author>
  </authors>
  <commentList>
    <comment ref="AH113" authorId="0" shapeId="0">
      <text>
        <r>
          <rPr>
            <b/>
            <sz val="9"/>
            <color indexed="81"/>
            <rFont val="ＭＳ Ｐゴシック"/>
            <family val="3"/>
            <charset val="128"/>
          </rPr>
          <t>国基準で計算した配置基準を入力</t>
        </r>
      </text>
    </comment>
  </commentList>
</comments>
</file>

<file path=xl/sharedStrings.xml><?xml version="1.0" encoding="utf-8"?>
<sst xmlns="http://schemas.openxmlformats.org/spreadsheetml/2006/main" count="1618" uniqueCount="400">
  <si>
    <t>第２号様式の３（認定こども園）</t>
    <rPh sb="8" eb="10">
      <t>ニンテイ</t>
    </rPh>
    <rPh sb="13" eb="14">
      <t>エン</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</si>
  <si>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</si>
  <si>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</si>
  <si>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</si>
  <si>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施設名</t>
    <rPh sb="0" eb="2">
      <t>シセツ</t>
    </rPh>
    <rPh sb="2" eb="3">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</si>
  <si>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</si>
  <si>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</si>
  <si>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</si>
  <si>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</si>
  <si>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※当月１日時点の職員及び児童の状況を記載すること。</t>
    <rPh sb="8" eb="10">
      <t>ショクイン</t>
    </rPh>
    <rPh sb="10" eb="11">
      <t>オヨ</t>
    </rPh>
    <rPh sb="12" eb="14">
      <t>ジドウ</t>
    </rPh>
    <rPh sb="15" eb="17">
      <t>ジョウキョウ</t>
    </rPh>
    <rPh sb="18" eb="20">
      <t>キサイ</t>
    </rPh>
    <phoneticPr fontId="7"/>
  </si>
  <si>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7"/>
  </si>
  <si>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7"/>
  </si>
  <si>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7"/>
  </si>
  <si>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7"/>
  </si>
  <si>
    <t>※雇用状況表に記載する職員は高齢者等活躍促進加算に係る「高齢者等活躍促進加算月別雇用時間内訳表」に記載される職員と重複しないこと。</t>
    <rPh sb="1" eb="3">
      <t>コヨウ</t>
    </rPh>
    <rPh sb="3" eb="5">
      <t>ジョウキョウ</t>
    </rPh>
    <rPh sb="5" eb="6">
      <t>ヒョウ</t>
    </rPh>
    <rPh sb="7" eb="9">
      <t>キサイ</t>
    </rPh>
    <rPh sb="11" eb="13">
      <t>ショクイン</t>
    </rPh>
    <rPh sb="14" eb="17">
      <t>コウレイシャ</t>
    </rPh>
    <rPh sb="17" eb="18">
      <t>トウ</t>
    </rPh>
    <rPh sb="18" eb="20">
      <t>カツヤク</t>
    </rPh>
    <rPh sb="20" eb="22">
      <t>ソクシン</t>
    </rPh>
    <rPh sb="22" eb="24">
      <t>カサン</t>
    </rPh>
    <rPh sb="25" eb="26">
      <t>カカワ</t>
    </rPh>
    <rPh sb="28" eb="31">
      <t>コウレイシャ</t>
    </rPh>
    <rPh sb="31" eb="32">
      <t>トウ</t>
    </rPh>
    <rPh sb="32" eb="34">
      <t>カツヤク</t>
    </rPh>
    <rPh sb="34" eb="36">
      <t>ソクシン</t>
    </rPh>
    <rPh sb="49" eb="51">
      <t>キサイ</t>
    </rPh>
    <rPh sb="54" eb="56">
      <t>ショクイン</t>
    </rPh>
    <rPh sb="57" eb="59">
      <t>チョウフク</t>
    </rPh>
    <phoneticPr fontId="7"/>
  </si>
  <si>
    <t>１　請求月初日の保育教諭数（有資格者のみ）</t>
    <rPh sb="2" eb="4">
      <t>セイキュウ</t>
    </rPh>
    <rPh sb="4" eb="5">
      <t>ツキ</t>
    </rPh>
    <rPh sb="5" eb="7">
      <t>ショニチ</t>
    </rPh>
    <rPh sb="8" eb="10">
      <t>ホイク</t>
    </rPh>
    <rPh sb="10" eb="12">
      <t>キョウユ</t>
    </rPh>
    <rPh sb="12" eb="13">
      <t>スウ</t>
    </rPh>
    <rPh sb="14" eb="15">
      <t>ユウ</t>
    </rPh>
    <rPh sb="15" eb="17">
      <t>シカク</t>
    </rPh>
    <rPh sb="17" eb="18">
      <t>シャ</t>
    </rPh>
    <phoneticPr fontId="7"/>
  </si>
  <si>
    <t>月160時間以上勤務保育教諭数</t>
    <rPh sb="0" eb="1">
      <t>ツキ</t>
    </rPh>
    <rPh sb="4" eb="6">
      <t>ジカン</t>
    </rPh>
    <rPh sb="6" eb="8">
      <t>イジョウ</t>
    </rPh>
    <rPh sb="8" eb="10">
      <t>キンム</t>
    </rPh>
    <rPh sb="10" eb="12">
      <t>ホイク</t>
    </rPh>
    <rPh sb="12" eb="14">
      <t>キョウユ</t>
    </rPh>
    <rPh sb="14" eb="15">
      <t>スウ</t>
    </rPh>
    <phoneticPr fontId="7"/>
  </si>
  <si>
    <t>ａ</t>
    <phoneticPr fontId="7"/>
  </si>
  <si>
    <t>月160時間未満勤務保育教諭数</t>
    <rPh sb="0" eb="1">
      <t>ツキ</t>
    </rPh>
    <rPh sb="4" eb="6">
      <t>ジカン</t>
    </rPh>
    <rPh sb="6" eb="8">
      <t>ミマン</t>
    </rPh>
    <rPh sb="8" eb="10">
      <t>キンム</t>
    </rPh>
    <rPh sb="10" eb="12">
      <t>ホイク</t>
    </rPh>
    <rPh sb="12" eb="14">
      <t>キョウユ</t>
    </rPh>
    <rPh sb="14" eb="15">
      <t>スウ</t>
    </rPh>
    <phoneticPr fontId="7"/>
  </si>
  <si>
    <t>月160時間未満勤務保育教諭の合計労働時間数</t>
    <rPh sb="0" eb="1">
      <t>ツキ</t>
    </rPh>
    <rPh sb="4" eb="6">
      <t>ジカン</t>
    </rPh>
    <rPh sb="6" eb="8">
      <t>ミマン</t>
    </rPh>
    <rPh sb="8" eb="10">
      <t>キンム</t>
    </rPh>
    <rPh sb="10" eb="12">
      <t>ホイク</t>
    </rPh>
    <rPh sb="12" eb="14">
      <t>キョウユ</t>
    </rPh>
    <rPh sb="15" eb="17">
      <t>ゴウケイ</t>
    </rPh>
    <rPh sb="17" eb="19">
      <t>ロウドウ</t>
    </rPh>
    <rPh sb="19" eb="22">
      <t>ジカンスウ</t>
    </rPh>
    <phoneticPr fontId="7"/>
  </si>
  <si>
    <t>①</t>
    <phoneticPr fontId="7"/>
  </si>
  <si>
    <t>月160時間未満勤務保育教諭の常勤換算後人数</t>
    <rPh sb="0" eb="1">
      <t>ツキ</t>
    </rPh>
    <rPh sb="4" eb="6">
      <t>ジカン</t>
    </rPh>
    <rPh sb="6" eb="8">
      <t>ミマン</t>
    </rPh>
    <rPh sb="8" eb="10">
      <t>キンム</t>
    </rPh>
    <rPh sb="10" eb="12">
      <t>ホイク</t>
    </rPh>
    <rPh sb="12" eb="14">
      <t>キョウユ</t>
    </rPh>
    <rPh sb="15" eb="17">
      <t>ジョウキン</t>
    </rPh>
    <rPh sb="17" eb="19">
      <t>カンサン</t>
    </rPh>
    <rPh sb="19" eb="20">
      <t>ゴ</t>
    </rPh>
    <rPh sb="20" eb="22">
      <t>ニンズウ</t>
    </rPh>
    <phoneticPr fontId="7"/>
  </si>
  <si>
    <t>①÷160時間</t>
    <rPh sb="5" eb="7">
      <t>ジカン</t>
    </rPh>
    <phoneticPr fontId="7"/>
  </si>
  <si>
    <t>ｂ</t>
    <phoneticPr fontId="7"/>
  </si>
  <si>
    <t>ｂ小数点第２位</t>
    <rPh sb="1" eb="4">
      <t>ショウスウテン</t>
    </rPh>
    <rPh sb="4" eb="5">
      <t>ダイ</t>
    </rPh>
    <rPh sb="6" eb="7">
      <t>イ</t>
    </rPh>
    <phoneticPr fontId="7"/>
  </si>
  <si>
    <t>四捨五入</t>
    <rPh sb="0" eb="4">
      <t>シシャゴニュウ</t>
    </rPh>
    <phoneticPr fontId="7"/>
  </si>
  <si>
    <t>人</t>
    <rPh sb="0" eb="1">
      <t>ニン</t>
    </rPh>
    <phoneticPr fontId="7"/>
  </si>
  <si>
    <t>時間</t>
    <rPh sb="0" eb="2">
      <t>ジカン</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</si>
  <si>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</si>
  <si>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</si>
  <si>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※保育教諭数には派遣職員を含む。施設長が保育教諭であっても保育教諭数には含めない。</t>
    <rPh sb="1" eb="3">
      <t>ホイク</t>
    </rPh>
    <rPh sb="3" eb="5">
      <t>キョウユ</t>
    </rPh>
    <rPh sb="5" eb="6">
      <t>スウ</t>
    </rPh>
    <rPh sb="8" eb="10">
      <t>ハケン</t>
    </rPh>
    <rPh sb="10" eb="12">
      <t>ショクイン</t>
    </rPh>
    <rPh sb="13" eb="14">
      <t>フク</t>
    </rPh>
    <rPh sb="16" eb="18">
      <t>シセツ</t>
    </rPh>
    <rPh sb="18" eb="19">
      <t>チョウ</t>
    </rPh>
    <rPh sb="20" eb="22">
      <t>ホイク</t>
    </rPh>
    <rPh sb="22" eb="24">
      <t>キョウユ</t>
    </rPh>
    <rPh sb="29" eb="31">
      <t>ホイク</t>
    </rPh>
    <rPh sb="31" eb="33">
      <t>キョウユ</t>
    </rPh>
    <rPh sb="33" eb="34">
      <t>スウ</t>
    </rPh>
    <rPh sb="36" eb="37">
      <t>フク</t>
    </rPh>
    <phoneticPr fontId="7"/>
  </si>
  <si>
    <t>常勤換算後
保育教諭数</t>
    <rPh sb="0" eb="2">
      <t>ジョウキン</t>
    </rPh>
    <rPh sb="2" eb="4">
      <t>カンサン</t>
    </rPh>
    <rPh sb="4" eb="5">
      <t>ゴ</t>
    </rPh>
    <rPh sb="6" eb="8">
      <t>ホイク</t>
    </rPh>
    <rPh sb="8" eb="10">
      <t>キョウユ</t>
    </rPh>
    <rPh sb="10" eb="11">
      <t>スウ</t>
    </rPh>
    <phoneticPr fontId="7"/>
  </si>
  <si>
    <t>ａ＋b</t>
    <phoneticPr fontId="7"/>
  </si>
  <si>
    <t>※乳児４人以上を入所させる幼保連携型認定こども園については、保健師、看護師又は准看護師１人に限り、保育教諭とみなすことができる。（令和６年度まで）</t>
    <rPh sb="13" eb="14">
      <t>ヨウ</t>
    </rPh>
    <rPh sb="14" eb="15">
      <t>ホ</t>
    </rPh>
    <rPh sb="15" eb="18">
      <t>レンケイガタ</t>
    </rPh>
    <rPh sb="18" eb="20">
      <t>ニンテイ</t>
    </rPh>
    <rPh sb="23" eb="24">
      <t>エン</t>
    </rPh>
    <rPh sb="37" eb="38">
      <t>マタ</t>
    </rPh>
    <rPh sb="39" eb="43">
      <t>ジュンカンゴシ</t>
    </rPh>
    <rPh sb="51" eb="53">
      <t>キョウユ</t>
    </rPh>
    <rPh sb="65" eb="66">
      <t>レイ</t>
    </rPh>
    <rPh sb="66" eb="67">
      <t>ワ</t>
    </rPh>
    <rPh sb="68" eb="70">
      <t>ネンド</t>
    </rPh>
    <phoneticPr fontId="7"/>
  </si>
  <si>
    <t>※教育補助者除く</t>
    <rPh sb="1" eb="3">
      <t>キョウイク</t>
    </rPh>
    <rPh sb="3" eb="5">
      <t>ホジョ</t>
    </rPh>
    <rPh sb="5" eb="6">
      <t>シャ</t>
    </rPh>
    <rPh sb="6" eb="7">
      <t>ノゾ</t>
    </rPh>
    <phoneticPr fontId="7"/>
  </si>
  <si>
    <t>※保育教諭とは、幼保連携型認定こども園にあっては、幼稚園教諭免許状を有し、かつ保育士としての登録を受けた者（令和７年３月31日までの間に限り、幼稚園教諭免許状のみを有する者又は保育士としての登録を受けた者を含む。）をいい、その他の認定こども園にあっては、幼稚園教諭免許状を有する者又は保育士としての登録を受けた者をいう。</t>
    <rPh sb="54" eb="55">
      <t>レイ</t>
    </rPh>
    <rPh sb="55" eb="56">
      <t>ワ</t>
    </rPh>
    <phoneticPr fontId="7"/>
  </si>
  <si>
    <t>※教育補助者含む</t>
    <rPh sb="1" eb="3">
      <t>キョウイク</t>
    </rPh>
    <rPh sb="3" eb="5">
      <t>ホジョ</t>
    </rPh>
    <rPh sb="5" eb="6">
      <t>シャ</t>
    </rPh>
    <rPh sb="6" eb="7">
      <t>フク</t>
    </rPh>
    <phoneticPr fontId="7"/>
  </si>
  <si>
    <t xml:space="preserve">
人</t>
    <rPh sb="1" eb="2">
      <t>ニン</t>
    </rPh>
    <phoneticPr fontId="7"/>
  </si>
  <si>
    <t>対象
保育教諭数（※）</t>
    <rPh sb="0" eb="2">
      <t>タイショウ</t>
    </rPh>
    <rPh sb="3" eb="5">
      <t>ホイク</t>
    </rPh>
    <rPh sb="5" eb="7">
      <t>キョウユ</t>
    </rPh>
    <rPh sb="7" eb="8">
      <t>スウ</t>
    </rPh>
    <phoneticPr fontId="7"/>
  </si>
  <si>
    <t>t</t>
    <phoneticPr fontId="7"/>
  </si>
  <si>
    <t>※一時保育を専任担当する保育士（事業担当保育士）及び預かり保育を専任担当する保育士・幼稚園教諭は含めない。</t>
    <rPh sb="24" eb="25">
      <t>オヨ</t>
    </rPh>
    <rPh sb="26" eb="27">
      <t>アズ</t>
    </rPh>
    <rPh sb="29" eb="31">
      <t>ホイク</t>
    </rPh>
    <rPh sb="32" eb="34">
      <t>センニン</t>
    </rPh>
    <rPh sb="34" eb="36">
      <t>タントウ</t>
    </rPh>
    <rPh sb="38" eb="40">
      <t>ホイク</t>
    </rPh>
    <rPh sb="40" eb="41">
      <t>シ</t>
    </rPh>
    <rPh sb="42" eb="45">
      <t>ヨウチエン</t>
    </rPh>
    <rPh sb="45" eb="47">
      <t>キョウユ</t>
    </rPh>
    <rPh sb="48" eb="49">
      <t>フク</t>
    </rPh>
    <phoneticPr fontId="7"/>
  </si>
  <si>
    <t>u</t>
    <phoneticPr fontId="7"/>
  </si>
  <si>
    <t>（※）チーム保育加配加算端数処理補正後</t>
    <phoneticPr fontId="6"/>
  </si>
  <si>
    <t>２　国基準の保育教諭数</t>
    <rPh sb="2" eb="3">
      <t>クニ</t>
    </rPh>
    <rPh sb="3" eb="5">
      <t>キジュン</t>
    </rPh>
    <rPh sb="6" eb="8">
      <t>ホイク</t>
    </rPh>
    <rPh sb="8" eb="10">
      <t>キョウユ</t>
    </rPh>
    <rPh sb="10" eb="11">
      <t>スウ</t>
    </rPh>
    <phoneticPr fontId="7"/>
  </si>
  <si>
    <t>区
分</t>
    <rPh sb="0" eb="1">
      <t>ク</t>
    </rPh>
    <rPh sb="2" eb="3">
      <t>ブン</t>
    </rPh>
    <phoneticPr fontId="7"/>
  </si>
  <si>
    <t>年齢区分
☑チェック</t>
    <rPh sb="0" eb="2">
      <t>ネンレイ</t>
    </rPh>
    <rPh sb="2" eb="4">
      <t>クブン</t>
    </rPh>
    <phoneticPr fontId="7"/>
  </si>
  <si>
    <t>認定区分</t>
    <rPh sb="0" eb="2">
      <t>ニンテイ</t>
    </rPh>
    <rPh sb="2" eb="4">
      <t>クブン</t>
    </rPh>
    <phoneticPr fontId="7"/>
  </si>
  <si>
    <t>利用定員</t>
    <rPh sb="0" eb="2">
      <t>リヨウ</t>
    </rPh>
    <rPh sb="2" eb="4">
      <t>テイイン</t>
    </rPh>
    <phoneticPr fontId="7"/>
  </si>
  <si>
    <t>月１日付　在籍児数</t>
    <phoneticPr fontId="7"/>
  </si>
  <si>
    <t>基　準　保　育　教　諭　数</t>
    <rPh sb="0" eb="3">
      <t>キジュン</t>
    </rPh>
    <rPh sb="4" eb="5">
      <t>ホ</t>
    </rPh>
    <rPh sb="6" eb="7">
      <t>イク</t>
    </rPh>
    <rPh sb="8" eb="9">
      <t>キョウ</t>
    </rPh>
    <rPh sb="10" eb="11">
      <t>サトシ</t>
    </rPh>
    <rPh sb="12" eb="13">
      <t>スウ</t>
    </rPh>
    <phoneticPr fontId="7"/>
  </si>
  <si>
    <t>１号定員</t>
    <rPh sb="1" eb="2">
      <t>ゴウ</t>
    </rPh>
    <rPh sb="2" eb="4">
      <t>テイイン</t>
    </rPh>
    <phoneticPr fontId="7"/>
  </si>
  <si>
    <t>市内児童</t>
    <rPh sb="0" eb="2">
      <t>シナイ</t>
    </rPh>
    <rPh sb="2" eb="4">
      <t>ジドウ</t>
    </rPh>
    <phoneticPr fontId="7"/>
  </si>
  <si>
    <t>市外児童</t>
    <phoneticPr fontId="7"/>
  </si>
  <si>
    <t>私的
契約</t>
    <rPh sb="0" eb="2">
      <t>シテキ</t>
    </rPh>
    <rPh sb="3" eb="5">
      <t>ケイヤク</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</si>
  <si>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</si>
  <si>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</si>
  <si>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</si>
  <si>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</si>
  <si>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国基準による保育教諭配置</t>
    <rPh sb="0" eb="1">
      <t>クニ</t>
    </rPh>
    <rPh sb="1" eb="3">
      <t>キジュン</t>
    </rPh>
    <rPh sb="6" eb="8">
      <t>ホイク</t>
    </rPh>
    <rPh sb="8" eb="10">
      <t>キョウユ</t>
    </rPh>
    <rPh sb="10" eb="12">
      <t>ハイチ</t>
    </rPh>
    <phoneticPr fontId="7"/>
  </si>
  <si>
    <t>０歳児</t>
    <rPh sb="1" eb="3">
      <t>サイジ</t>
    </rPh>
    <phoneticPr fontId="7"/>
  </si>
  <si>
    <t>３号</t>
    <rPh sb="1" eb="2">
      <t>ゴウ</t>
    </rPh>
    <phoneticPr fontId="7"/>
  </si>
  <si>
    <t>÷　３　＝　</t>
    <phoneticPr fontId="7"/>
  </si>
  <si>
    <t>１歳児</t>
    <rPh sb="1" eb="3">
      <t>サイジ</t>
    </rPh>
    <phoneticPr fontId="7"/>
  </si>
  <si>
    <t>÷　６　＝　</t>
    <phoneticPr fontId="7"/>
  </si>
  <si>
    <t>２歳児</t>
    <rPh sb="1" eb="3">
      <t>サイジ</t>
    </rPh>
    <phoneticPr fontId="7"/>
  </si>
  <si>
    <t>　 ３歳児配置改善加算あり・満３歳児対応加配加算ありの場合</t>
    <rPh sb="3" eb="4">
      <t>サイ</t>
    </rPh>
    <rPh sb="4" eb="5">
      <t>ジ</t>
    </rPh>
    <rPh sb="5" eb="7">
      <t>ハイチ</t>
    </rPh>
    <rPh sb="7" eb="9">
      <t>カイゼン</t>
    </rPh>
    <rPh sb="9" eb="11">
      <t>カサン</t>
    </rPh>
    <rPh sb="27" eb="29">
      <t>バアイ</t>
    </rPh>
    <phoneticPr fontId="7"/>
  </si>
  <si>
    <t>満３歳児</t>
    <rPh sb="0" eb="1">
      <t>マン</t>
    </rPh>
    <rPh sb="2" eb="4">
      <t>サイジ</t>
    </rPh>
    <phoneticPr fontId="7"/>
  </si>
  <si>
    <t>１号</t>
    <rPh sb="1" eb="2">
      <t>ゴウ</t>
    </rPh>
    <phoneticPr fontId="7"/>
  </si>
  <si>
    <t>÷　６　＝　</t>
    <phoneticPr fontId="7"/>
  </si>
  <si>
    <t>３歳児</t>
    <rPh sb="1" eb="3">
      <t>サイジ</t>
    </rPh>
    <phoneticPr fontId="7"/>
  </si>
  <si>
    <t>÷　15　＝　</t>
    <phoneticPr fontId="7"/>
  </si>
  <si>
    <t>２号</t>
    <rPh sb="1" eb="2">
      <t>ゴウ</t>
    </rPh>
    <phoneticPr fontId="7"/>
  </si>
  <si>
    <t>　 ３歳児配置改善加算あり・満３歳児対応加配加算なしの場合</t>
    <rPh sb="3" eb="4">
      <t>サイ</t>
    </rPh>
    <rPh sb="4" eb="5">
      <t>ジ</t>
    </rPh>
    <rPh sb="5" eb="7">
      <t>ハイチ</t>
    </rPh>
    <rPh sb="7" eb="9">
      <t>カイゼン</t>
    </rPh>
    <rPh sb="9" eb="11">
      <t>カサン</t>
    </rPh>
    <rPh sb="27" eb="29">
      <t>バアイ</t>
    </rPh>
    <phoneticPr fontId="7"/>
  </si>
  <si>
    <t>　 ３歳児配置改善加算なし・満３歳児対応加配加算ありの場合</t>
    <rPh sb="3" eb="4">
      <t>サイ</t>
    </rPh>
    <rPh sb="4" eb="5">
      <t>ジ</t>
    </rPh>
    <rPh sb="5" eb="7">
      <t>ハイチ</t>
    </rPh>
    <rPh sb="7" eb="9">
      <t>カイゼン</t>
    </rPh>
    <rPh sb="9" eb="11">
      <t>カサン</t>
    </rPh>
    <rPh sb="27" eb="29">
      <t>バアイ</t>
    </rPh>
    <phoneticPr fontId="7"/>
  </si>
  <si>
    <t>÷　20　＝　</t>
    <phoneticPr fontId="7"/>
  </si>
  <si>
    <t xml:space="preserve"> 　３歳児配置改善加算なし・満３歳児対応加配加算なしの場合</t>
    <rPh sb="3" eb="4">
      <t>サイ</t>
    </rPh>
    <rPh sb="4" eb="5">
      <t>ジ</t>
    </rPh>
    <rPh sb="5" eb="7">
      <t>ハイチ</t>
    </rPh>
    <rPh sb="7" eb="9">
      <t>カイゼン</t>
    </rPh>
    <rPh sb="9" eb="11">
      <t>カサン</t>
    </rPh>
    <rPh sb="27" eb="29">
      <t>バアイ</t>
    </rPh>
    <phoneticPr fontId="7"/>
  </si>
  <si>
    <t>４歳以上児</t>
    <rPh sb="1" eb="2">
      <t>サイ</t>
    </rPh>
    <rPh sb="2" eb="5">
      <t>イジョウジ</t>
    </rPh>
    <phoneticPr fontId="7"/>
  </si>
  <si>
    <t>÷　30　＝　</t>
    <phoneticPr fontId="7"/>
  </si>
  <si>
    <t>１号小計</t>
    <rPh sb="1" eb="2">
      <t>ゴウ</t>
    </rPh>
    <rPh sb="2" eb="4">
      <t>ショウケイ</t>
    </rPh>
    <phoneticPr fontId="7"/>
  </si>
  <si>
    <t>２号・３号小計</t>
    <rPh sb="1" eb="2">
      <t>ゴウ</t>
    </rPh>
    <rPh sb="4" eb="5">
      <t>ゴウ</t>
    </rPh>
    <rPh sb="5" eb="7">
      <t>ショウケイ</t>
    </rPh>
    <phoneticPr fontId="7"/>
  </si>
  <si>
    <t>小計①</t>
    <rPh sb="0" eb="1">
      <t>ショウ</t>
    </rPh>
    <rPh sb="1" eb="2">
      <t>ケイ</t>
    </rPh>
    <phoneticPr fontId="7"/>
  </si>
  <si>
    <t>※</t>
    <phoneticPr fontId="7"/>
  </si>
  <si>
    <t>ｃ</t>
    <phoneticPr fontId="7"/>
  </si>
  <si>
    <t>※小数点以下</t>
    <rPh sb="1" eb="4">
      <t>ショウスウテン</t>
    </rPh>
    <rPh sb="4" eb="6">
      <t>イカ</t>
    </rPh>
    <phoneticPr fontId="7"/>
  </si>
  <si>
    <t>保育認定子どもに係る利用定員が90人以下の施設に対する保育教諭加配（１人）</t>
    <rPh sb="0" eb="2">
      <t>ホイク</t>
    </rPh>
    <rPh sb="2" eb="4">
      <t>ニンテイ</t>
    </rPh>
    <rPh sb="4" eb="5">
      <t>コ</t>
    </rPh>
    <rPh sb="8" eb="9">
      <t>カカ</t>
    </rPh>
    <rPh sb="10" eb="12">
      <t>リヨウ</t>
    </rPh>
    <rPh sb="12" eb="14">
      <t>テイイン</t>
    </rPh>
    <rPh sb="17" eb="20">
      <t>ニンイカ</t>
    </rPh>
    <rPh sb="21" eb="23">
      <t>シセツ</t>
    </rPh>
    <rPh sb="24" eb="25">
      <t>タイ</t>
    </rPh>
    <rPh sb="27" eb="29">
      <t>ホイク</t>
    </rPh>
    <rPh sb="29" eb="31">
      <t>キョウユ</t>
    </rPh>
    <rPh sb="31" eb="33">
      <t>カハイ</t>
    </rPh>
    <rPh sb="35" eb="36">
      <t>ニン</t>
    </rPh>
    <phoneticPr fontId="7"/>
  </si>
  <si>
    <t>d</t>
    <phoneticPr fontId="7"/>
  </si>
  <si>
    <t>保育標準時間認定対応保育教諭（１人）</t>
    <rPh sb="0" eb="2">
      <t>ホイク</t>
    </rPh>
    <rPh sb="2" eb="4">
      <t>ヒョウジュン</t>
    </rPh>
    <rPh sb="4" eb="6">
      <t>ジカン</t>
    </rPh>
    <rPh sb="6" eb="8">
      <t>ニンテイ</t>
    </rPh>
    <rPh sb="8" eb="10">
      <t>タイオウ</t>
    </rPh>
    <rPh sb="10" eb="12">
      <t>ホイク</t>
    </rPh>
    <rPh sb="12" eb="14">
      <t>キョウユ</t>
    </rPh>
    <rPh sb="16" eb="17">
      <t>ニン</t>
    </rPh>
    <phoneticPr fontId="7"/>
  </si>
  <si>
    <t>e</t>
    <phoneticPr fontId="7"/>
  </si>
  <si>
    <t>主幹保育教諭等を専任化させるための常勤代替保育教諭（１人）</t>
    <rPh sb="0" eb="2">
      <t>シュカン</t>
    </rPh>
    <rPh sb="2" eb="4">
      <t>ホイク</t>
    </rPh>
    <rPh sb="4" eb="6">
      <t>キョウユ</t>
    </rPh>
    <rPh sb="6" eb="7">
      <t>トウ</t>
    </rPh>
    <rPh sb="8" eb="10">
      <t>センニン</t>
    </rPh>
    <rPh sb="10" eb="11">
      <t>カ</t>
    </rPh>
    <rPh sb="17" eb="19">
      <t>ジョウキン</t>
    </rPh>
    <rPh sb="19" eb="21">
      <t>ダイタイ</t>
    </rPh>
    <rPh sb="21" eb="23">
      <t>ホイク</t>
    </rPh>
    <rPh sb="23" eb="25">
      <t>キョウユ</t>
    </rPh>
    <rPh sb="27" eb="28">
      <t>ニン</t>
    </rPh>
    <phoneticPr fontId="7"/>
  </si>
  <si>
    <t>f</t>
    <phoneticPr fontId="7"/>
  </si>
  <si>
    <t>主幹保育教諭等を専任化させるための非常勤代替保育教諭（０．５人）</t>
    <rPh sb="0" eb="2">
      <t>シュカン</t>
    </rPh>
    <rPh sb="2" eb="4">
      <t>ホイク</t>
    </rPh>
    <rPh sb="4" eb="6">
      <t>キョウユ</t>
    </rPh>
    <rPh sb="6" eb="7">
      <t>トウ</t>
    </rPh>
    <rPh sb="8" eb="10">
      <t>センニン</t>
    </rPh>
    <rPh sb="10" eb="11">
      <t>カ</t>
    </rPh>
    <rPh sb="17" eb="20">
      <t>ヒジョウキン</t>
    </rPh>
    <rPh sb="20" eb="22">
      <t>ダイタイ</t>
    </rPh>
    <rPh sb="22" eb="24">
      <t>ホイク</t>
    </rPh>
    <rPh sb="24" eb="26">
      <t>キョウユ</t>
    </rPh>
    <rPh sb="30" eb="31">
      <t>ニン</t>
    </rPh>
    <phoneticPr fontId="7"/>
  </si>
  <si>
    <t>g</t>
    <phoneticPr fontId="7"/>
  </si>
  <si>
    <t>小　計　②  （c～g）</t>
    <rPh sb="0" eb="1">
      <t>ショウ</t>
    </rPh>
    <rPh sb="2" eb="3">
      <t>ケイ</t>
    </rPh>
    <phoneticPr fontId="7"/>
  </si>
  <si>
    <t>h</t>
    <phoneticPr fontId="7"/>
  </si>
  <si>
    <t>その他加算の
保育教諭</t>
    <rPh sb="2" eb="3">
      <t>タ</t>
    </rPh>
    <rPh sb="3" eb="4">
      <t>カ</t>
    </rPh>
    <rPh sb="4" eb="5">
      <t>ザン</t>
    </rPh>
    <rPh sb="7" eb="9">
      <t>ホイク</t>
    </rPh>
    <rPh sb="9" eb="11">
      <t>キョウユ</t>
    </rPh>
    <phoneticPr fontId="7"/>
  </si>
  <si>
    <r>
      <t>学級編制調整加配加算（１人）</t>
    </r>
    <r>
      <rPr>
        <sz val="8"/>
        <rFont val="ＭＳ Ｐ明朝"/>
        <family val="1"/>
        <charset val="128"/>
      </rPr>
      <t xml:space="preserve">
（１号・２号の利用定員36人以上300人以下の施設に適用）</t>
    </r>
    <rPh sb="0" eb="2">
      <t>ガッキュウ</t>
    </rPh>
    <rPh sb="2" eb="4">
      <t>ヘンセイ</t>
    </rPh>
    <rPh sb="4" eb="6">
      <t>チョウセイ</t>
    </rPh>
    <rPh sb="6" eb="8">
      <t>カハイ</t>
    </rPh>
    <rPh sb="8" eb="10">
      <t>カサン</t>
    </rPh>
    <rPh sb="12" eb="13">
      <t>ニン</t>
    </rPh>
    <rPh sb="17" eb="18">
      <t>ゴウ</t>
    </rPh>
    <rPh sb="20" eb="21">
      <t>ゴウ</t>
    </rPh>
    <rPh sb="22" eb="24">
      <t>リヨウ</t>
    </rPh>
    <rPh sb="24" eb="26">
      <t>テイイン</t>
    </rPh>
    <rPh sb="28" eb="31">
      <t>ニンイジョウ</t>
    </rPh>
    <rPh sb="34" eb="37">
      <t>ニンイカ</t>
    </rPh>
    <rPh sb="38" eb="40">
      <t>シセツ</t>
    </rPh>
    <rPh sb="41" eb="43">
      <t>テキヨウ</t>
    </rPh>
    <phoneticPr fontId="7"/>
  </si>
  <si>
    <t>i</t>
    <phoneticPr fontId="7"/>
  </si>
  <si>
    <t>１号・２号小計</t>
    <rPh sb="1" eb="2">
      <t>ゴウ</t>
    </rPh>
    <rPh sb="4" eb="5">
      <t>ゴウ</t>
    </rPh>
    <rPh sb="5" eb="7">
      <t>ショウケイ</t>
    </rPh>
    <phoneticPr fontId="7"/>
  </si>
  <si>
    <r>
      <t xml:space="preserve">チーム保育加配加算
</t>
    </r>
    <r>
      <rPr>
        <sz val="8"/>
        <rFont val="ＭＳ Ｐ明朝"/>
        <family val="1"/>
        <charset val="128"/>
      </rPr>
      <t>（利用定員により１人～８人）</t>
    </r>
    <rPh sb="3" eb="5">
      <t>ホイク</t>
    </rPh>
    <rPh sb="5" eb="7">
      <t>カハイ</t>
    </rPh>
    <rPh sb="7" eb="9">
      <t>カサン</t>
    </rPh>
    <phoneticPr fontId="7"/>
  </si>
  <si>
    <t>※上限人数</t>
    <rPh sb="1" eb="3">
      <t>ジョウゲン</t>
    </rPh>
    <rPh sb="3" eb="5">
      <t>ニンズウ</t>
    </rPh>
    <phoneticPr fontId="7"/>
  </si>
  <si>
    <t>j</t>
    <phoneticPr fontId="7"/>
  </si>
  <si>
    <t>配置教員数（教育補助者を含む）－必要教員数</t>
    <phoneticPr fontId="7"/>
  </si>
  <si>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phoneticPr fontId="7"/>
  </si>
  <si>
    <t>k</t>
    <phoneticPr fontId="7"/>
  </si>
  <si>
    <t>合　　　　　　　計　　（ｈ～ｋ）</t>
    <rPh sb="0" eb="1">
      <t>ゴウケイ</t>
    </rPh>
    <rPh sb="8" eb="9">
      <t>ケイサン</t>
    </rPh>
    <phoneticPr fontId="7"/>
  </si>
  <si>
    <t>l</t>
    <phoneticPr fontId="7"/>
  </si>
  <si>
    <t>３　横浜市基準の保育教諭数</t>
    <rPh sb="2" eb="5">
      <t>ヨコハマシ</t>
    </rPh>
    <phoneticPr fontId="7"/>
  </si>
  <si>
    <t>年齢区分</t>
    <rPh sb="0" eb="2">
      <t>ネンレイ</t>
    </rPh>
    <rPh sb="2" eb="4">
      <t>クブン</t>
    </rPh>
    <phoneticPr fontId="7"/>
  </si>
  <si>
    <t>在園児数合計</t>
    <rPh sb="0" eb="2">
      <t>ザイエン</t>
    </rPh>
    <rPh sb="2" eb="3">
      <t>ジ</t>
    </rPh>
    <rPh sb="3" eb="4">
      <t>スウ</t>
    </rPh>
    <rPh sb="4" eb="6">
      <t>ゴウケイ</t>
    </rPh>
    <phoneticPr fontId="7"/>
  </si>
  <si>
    <t>横浜市基準の保育教諭配置</t>
    <rPh sb="0" eb="3">
      <t>ヨコハマシ</t>
    </rPh>
    <rPh sb="3" eb="5">
      <t>キジュン</t>
    </rPh>
    <rPh sb="6" eb="8">
      <t>ホイク</t>
    </rPh>
    <rPh sb="8" eb="10">
      <t>キョウユ</t>
    </rPh>
    <rPh sb="10" eb="12">
      <t>ハイチ</t>
    </rPh>
    <phoneticPr fontId="7"/>
  </si>
  <si>
    <t>国基準の保育教諭配置</t>
    <rPh sb="0" eb="1">
      <t>クニ</t>
    </rPh>
    <rPh sb="1" eb="3">
      <t>キジュン</t>
    </rPh>
    <rPh sb="4" eb="6">
      <t>ホイク</t>
    </rPh>
    <rPh sb="6" eb="8">
      <t>キョウユ</t>
    </rPh>
    <rPh sb="8" eb="10">
      <t>ハイチ</t>
    </rPh>
    <phoneticPr fontId="7"/>
  </si>
  <si>
    <t>差引必要保育教諭数</t>
    <rPh sb="0" eb="2">
      <t>サシヒキ</t>
    </rPh>
    <rPh sb="2" eb="4">
      <t>ヒツヨウ</t>
    </rPh>
    <rPh sb="4" eb="6">
      <t>ホイク</t>
    </rPh>
    <rPh sb="6" eb="8">
      <t>キョウユ</t>
    </rPh>
    <rPh sb="8" eb="9">
      <t>スウ</t>
    </rPh>
    <phoneticPr fontId="7"/>
  </si>
  <si>
    <t>横浜市の基準による
保育教諭配置</t>
    <rPh sb="0" eb="3">
      <t>ヨコハマシ</t>
    </rPh>
    <rPh sb="4" eb="6">
      <t>キジュン</t>
    </rPh>
    <rPh sb="10" eb="12">
      <t>ホイク</t>
    </rPh>
    <rPh sb="12" eb="14">
      <t>キョウユ</t>
    </rPh>
    <rPh sb="14" eb="16">
      <t>ハイチ</t>
    </rPh>
    <phoneticPr fontId="7"/>
  </si>
  <si>
    <t>÷　３　＝　</t>
    <phoneticPr fontId="7"/>
  </si>
  <si>
    <t>÷　３　＝　</t>
    <phoneticPr fontId="7"/>
  </si>
  <si>
    <t>（o＝m-n)</t>
    <phoneticPr fontId="7"/>
  </si>
  <si>
    <t>÷　４　＝　</t>
    <phoneticPr fontId="7"/>
  </si>
  <si>
    <t>÷　６　＝　</t>
    <phoneticPr fontId="7"/>
  </si>
  <si>
    <t>÷　５　＝　</t>
    <phoneticPr fontId="7"/>
  </si>
  <si>
    <t>÷　15　＝　</t>
    <phoneticPr fontId="7"/>
  </si>
  <si>
    <t>÷</t>
    <phoneticPr fontId="7"/>
  </si>
  <si>
    <t>＝</t>
    <phoneticPr fontId="7"/>
  </si>
  <si>
    <t>４歳以上児</t>
    <rPh sb="1" eb="4">
      <t>サイイジョウ</t>
    </rPh>
    <rPh sb="4" eb="5">
      <t>ジ</t>
    </rPh>
    <phoneticPr fontId="7"/>
  </si>
  <si>
    <t>÷　24　＝　</t>
    <phoneticPr fontId="7"/>
  </si>
  <si>
    <t>小計</t>
    <rPh sb="0" eb="1">
      <t>ショウ</t>
    </rPh>
    <rPh sb="1" eb="2">
      <t>ケイ</t>
    </rPh>
    <phoneticPr fontId="7"/>
  </si>
  <si>
    <t>m</t>
    <phoneticPr fontId="7"/>
  </si>
  <si>
    <t>n</t>
    <phoneticPr fontId="7"/>
  </si>
  <si>
    <t>o</t>
    <phoneticPr fontId="7"/>
  </si>
  <si>
    <t>その他加算の
保育教諭</t>
    <rPh sb="2" eb="3">
      <t>タ</t>
    </rPh>
    <rPh sb="3" eb="5">
      <t>カサン</t>
    </rPh>
    <rPh sb="7" eb="9">
      <t>ホイク</t>
    </rPh>
    <rPh sb="9" eb="11">
      <t>キョウユ</t>
    </rPh>
    <phoneticPr fontId="7"/>
  </si>
  <si>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7" eb="19">
      <t>テイイン</t>
    </rPh>
    <rPh sb="20" eb="21">
      <t>タイ</t>
    </rPh>
    <rPh sb="23" eb="25">
      <t>ガイコク</t>
    </rPh>
    <rPh sb="25" eb="26">
      <t>ジン</t>
    </rPh>
    <rPh sb="26" eb="28">
      <t>ジドウ</t>
    </rPh>
    <rPh sb="29" eb="31">
      <t>ワリアイ</t>
    </rPh>
    <rPh sb="35" eb="37">
      <t>イジョウ</t>
    </rPh>
    <phoneticPr fontId="7"/>
  </si>
  <si>
    <t>p</t>
    <phoneticPr fontId="7"/>
  </si>
  <si>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4" eb="16">
      <t>カイショ</t>
    </rPh>
    <rPh sb="16" eb="18">
      <t>ジカン</t>
    </rPh>
    <rPh sb="21" eb="23">
      <t>ジカン</t>
    </rPh>
    <rPh sb="23" eb="24">
      <t>コ</t>
    </rPh>
    <phoneticPr fontId="7"/>
  </si>
  <si>
    <t>q</t>
    <phoneticPr fontId="7"/>
  </si>
  <si>
    <t>ローテーション保育教諭雇用費
（２・３号利用定員により１人～５人）</t>
    <rPh sb="7" eb="9">
      <t>ホイク</t>
    </rPh>
    <rPh sb="9" eb="11">
      <t>キョウユ</t>
    </rPh>
    <rPh sb="11" eb="13">
      <t>コヨウ</t>
    </rPh>
    <rPh sb="13" eb="14">
      <t>ヒ</t>
    </rPh>
    <rPh sb="19" eb="20">
      <t>ゴウ</t>
    </rPh>
    <rPh sb="20" eb="22">
      <t>リヨウ</t>
    </rPh>
    <rPh sb="22" eb="24">
      <t>テイイン</t>
    </rPh>
    <rPh sb="28" eb="29">
      <t>ニン</t>
    </rPh>
    <rPh sb="31" eb="32">
      <t>ニン</t>
    </rPh>
    <phoneticPr fontId="7"/>
  </si>
  <si>
    <t>r</t>
    <phoneticPr fontId="7"/>
  </si>
  <si>
    <t>合　　　　　　　計　　（l+o～ｒ）</t>
    <rPh sb="0" eb="1">
      <t>ゴウケイ</t>
    </rPh>
    <rPh sb="8" eb="9">
      <t>ケイサン</t>
    </rPh>
    <phoneticPr fontId="7"/>
  </si>
  <si>
    <t>ｓ</t>
    <phoneticPr fontId="7"/>
  </si>
  <si>
    <t>【記入の注意】</t>
    <rPh sb="1" eb="3">
      <t>キニュウ</t>
    </rPh>
    <rPh sb="4" eb="6">
      <t>チュウイ</t>
    </rPh>
    <phoneticPr fontId="7"/>
  </si>
  <si>
    <t>注１）国基準による保育教諭配置（ｃ～ｈの算出にあたっての注意）</t>
    <rPh sb="0" eb="1">
      <t>チュウ</t>
    </rPh>
    <rPh sb="3" eb="4">
      <t>クニ</t>
    </rPh>
    <rPh sb="4" eb="6">
      <t>キジュン</t>
    </rPh>
    <rPh sb="9" eb="11">
      <t>ホイク</t>
    </rPh>
    <rPh sb="11" eb="13">
      <t>キョウユ</t>
    </rPh>
    <rPh sb="13" eb="15">
      <t>ハイチ</t>
    </rPh>
    <rPh sb="20" eb="22">
      <t>サンシュツ</t>
    </rPh>
    <rPh sb="28" eb="30">
      <t>チュウイ</t>
    </rPh>
    <phoneticPr fontId="7"/>
  </si>
  <si>
    <t>ア：在籍児童数は市内・市外・私的契約児童数に分けて人数を記載すること。２号・３号認定の市内及び市外の児童は標準時間と短時間に分けて記載すること。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6" eb="37">
      <t>ゴウ</t>
    </rPh>
    <rPh sb="39" eb="40">
      <t>ゴウ</t>
    </rPh>
    <rPh sb="40" eb="42">
      <t>ニンテイ</t>
    </rPh>
    <rPh sb="43" eb="45">
      <t>シナイ</t>
    </rPh>
    <rPh sb="45" eb="46">
      <t>オヨ</t>
    </rPh>
    <rPh sb="47" eb="49">
      <t>シガイ</t>
    </rPh>
    <rPh sb="50" eb="52">
      <t>ジドウ</t>
    </rPh>
    <rPh sb="53" eb="55">
      <t>ヒョウジュン</t>
    </rPh>
    <rPh sb="55" eb="57">
      <t>ジカン</t>
    </rPh>
    <rPh sb="58" eb="61">
      <t>タンジカン</t>
    </rPh>
    <rPh sb="62" eb="63">
      <t>ワ</t>
    </rPh>
    <rPh sb="65" eb="67">
      <t>キサイ</t>
    </rPh>
    <phoneticPr fontId="7"/>
  </si>
  <si>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7"/>
  </si>
  <si>
    <t>注２）その他加算の保育教諭配置（i～lの記入上の注意）</t>
    <rPh sb="0" eb="1">
      <t>チュウ</t>
    </rPh>
    <rPh sb="3" eb="6">
      <t>ソノタ</t>
    </rPh>
    <rPh sb="6" eb="8">
      <t>カサン</t>
    </rPh>
    <rPh sb="9" eb="11">
      <t>ホイク</t>
    </rPh>
    <rPh sb="11" eb="13">
      <t>キョウユ</t>
    </rPh>
    <rPh sb="13" eb="15">
      <t>ハイチ</t>
    </rPh>
    <rPh sb="20" eb="22">
      <t>キニュウ</t>
    </rPh>
    <rPh sb="22" eb="23">
      <t>ジョウ</t>
    </rPh>
    <rPh sb="24" eb="26">
      <t>チュウイ</t>
    </rPh>
    <phoneticPr fontId="7"/>
  </si>
  <si>
    <t>イ：幼稚園教諭免許状を有するが教諭等の発令を受けていない教育補助者を雇用している場合、チーム保育加配加算（ｊ）にのみ算入すること。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7"/>
  </si>
  <si>
    <t>ウ：各加算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1">
      <t>ホイク</t>
    </rPh>
    <rPh sb="61" eb="63">
      <t>キョウユ</t>
    </rPh>
    <rPh sb="64" eb="66">
      <t>ハイチ</t>
    </rPh>
    <rPh sb="71" eb="73">
      <t>バアイ</t>
    </rPh>
    <rPh sb="77" eb="78">
      <t>タ</t>
    </rPh>
    <rPh sb="78" eb="80">
      <t>カサン</t>
    </rPh>
    <rPh sb="81" eb="83">
      <t>ホイク</t>
    </rPh>
    <rPh sb="83" eb="85">
      <t>キョウユ</t>
    </rPh>
    <rPh sb="86" eb="87">
      <t>ラン</t>
    </rPh>
    <rPh sb="88" eb="90">
      <t>ニンズウ</t>
    </rPh>
    <rPh sb="91" eb="92">
      <t>ハイ</t>
    </rPh>
    <rPh sb="96" eb="98">
      <t>バアイ</t>
    </rPh>
    <rPh sb="100" eb="102">
      <t>シキュウ</t>
    </rPh>
    <rPh sb="102" eb="104">
      <t>タイショウ</t>
    </rPh>
    <phoneticPr fontId="7"/>
  </si>
  <si>
    <t>注３）横浜市基準による保育教諭配置（o～sの記入上の注意）</t>
    <rPh sb="0" eb="1">
      <t>チュウ</t>
    </rPh>
    <rPh sb="3" eb="6">
      <t>ヨコハマシ</t>
    </rPh>
    <rPh sb="6" eb="8">
      <t>キジュン</t>
    </rPh>
    <rPh sb="11" eb="13">
      <t>ホイク</t>
    </rPh>
    <rPh sb="13" eb="15">
      <t>キョウユ</t>
    </rPh>
    <rPh sb="15" eb="17">
      <t>ハイチ</t>
    </rPh>
    <rPh sb="22" eb="24">
      <t>キニュウ</t>
    </rPh>
    <rPh sb="24" eb="25">
      <t>ジョウ</t>
    </rPh>
    <rPh sb="26" eb="28">
      <t>チュウイ</t>
    </rPh>
    <phoneticPr fontId="7"/>
  </si>
  <si>
    <t>イ：各雇用費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4">
      <t>キョウユ</t>
    </rPh>
    <rPh sb="65" eb="67">
      <t>ハイチ</t>
    </rPh>
    <rPh sb="72" eb="74">
      <t>バアイ</t>
    </rPh>
    <rPh sb="78" eb="79">
      <t>タ</t>
    </rPh>
    <rPh sb="79" eb="81">
      <t>カサン</t>
    </rPh>
    <rPh sb="82" eb="84">
      <t>ホイク</t>
    </rPh>
    <rPh sb="84" eb="86">
      <t>キョウユ</t>
    </rPh>
    <rPh sb="87" eb="88">
      <t>ラン</t>
    </rPh>
    <rPh sb="89" eb="91">
      <t>ニンズウ</t>
    </rPh>
    <rPh sb="92" eb="93">
      <t>ハイ</t>
    </rPh>
    <rPh sb="97" eb="99">
      <t>バアイ</t>
    </rPh>
    <rPh sb="101" eb="103">
      <t>シキュウ</t>
    </rPh>
    <rPh sb="103" eb="105">
      <t>タイショウ</t>
    </rPh>
    <phoneticPr fontId="7"/>
  </si>
  <si>
    <t>４　請求月初日の職員の雇用状況　　</t>
    <rPh sb="8" eb="10">
      <t>ショクイン</t>
    </rPh>
    <rPh sb="11" eb="13">
      <t>コヨウ</t>
    </rPh>
    <rPh sb="13" eb="15">
      <t>ジョウキョウ</t>
    </rPh>
    <phoneticPr fontId="7"/>
  </si>
  <si>
    <t>①　園長（施設長）</t>
    <rPh sb="2" eb="4">
      <t>エンチョウ</t>
    </rPh>
    <rPh sb="5" eb="7">
      <t>シセツ</t>
    </rPh>
    <rPh sb="7" eb="8">
      <t>チョウ</t>
    </rPh>
    <phoneticPr fontId="7"/>
  </si>
  <si>
    <t>資格
☑チェック</t>
    <rPh sb="0" eb="2">
      <t>シカク</t>
    </rPh>
    <phoneticPr fontId="7"/>
  </si>
  <si>
    <t>氏　　　　　　　　　　　名</t>
    <rPh sb="0" eb="1">
      <t>シ</t>
    </rPh>
    <rPh sb="12" eb="13">
      <t>メイ</t>
    </rPh>
    <phoneticPr fontId="7"/>
  </si>
  <si>
    <t>現施設
雇用開始
年月日</t>
    <phoneticPr fontId="7"/>
  </si>
  <si>
    <t>１日の労働
時間数(ａ)
（休憩除く）</t>
    <phoneticPr fontId="7"/>
  </si>
  <si>
    <t>１か月の勤務日数（又は週の勤務日数×４）　(ｂ)</t>
    <phoneticPr fontId="7"/>
  </si>
  <si>
    <t>１か月の
労働時間数
(ａ×ｂ）</t>
    <phoneticPr fontId="7"/>
  </si>
  <si>
    <t>（登録番号：　　　　　　　　　　　　）</t>
    <rPh sb="1" eb="3">
      <t>トウロク</t>
    </rPh>
    <rPh sb="3" eb="5">
      <t>バンゴウ</t>
    </rPh>
    <phoneticPr fontId="7"/>
  </si>
  <si>
    <t>②　月160時間未満勤務の保育教諭（有資格）</t>
    <rPh sb="2" eb="3">
      <t>ツキ</t>
    </rPh>
    <rPh sb="6" eb="8">
      <t>ジカン</t>
    </rPh>
    <rPh sb="8" eb="10">
      <t>ミマン</t>
    </rPh>
    <rPh sb="10" eb="12">
      <t>キンム</t>
    </rPh>
    <rPh sb="13" eb="15">
      <t>ホイク</t>
    </rPh>
    <rPh sb="15" eb="17">
      <t>キョウユ</t>
    </rPh>
    <rPh sb="18" eb="19">
      <t>ユウ</t>
    </rPh>
    <rPh sb="19" eb="21">
      <t>シカク</t>
    </rPh>
    <phoneticPr fontId="7"/>
  </si>
  <si>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7"/>
  </si>
  <si>
    <t>現施設
雇用開始
年月日</t>
    <rPh sb="0" eb="1">
      <t>ゲン</t>
    </rPh>
    <rPh sb="1" eb="3">
      <t>シセツ</t>
    </rPh>
    <rPh sb="4" eb="6">
      <t>コヨウ</t>
    </rPh>
    <rPh sb="6" eb="8">
      <t>カイシ</t>
    </rPh>
    <rPh sb="9" eb="12">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</si>
  <si>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</si>
  <si>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</si>
  <si>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１か月の
労働時間数
(ａ×ｂ）</t>
    <rPh sb="2" eb="3">
      <t>ツキ</t>
    </rPh>
    <rPh sb="5" eb="7">
      <t>ロウドウ</t>
    </rPh>
    <rPh sb="7" eb="9">
      <t>ジカン</t>
    </rPh>
    <rPh sb="9" eb="10">
      <t>スウ</t>
    </rPh>
    <phoneticPr fontId="7"/>
  </si>
  <si>
    <t>他施設・事業への勤務
の有無</t>
    <phoneticPr fontId="7"/>
  </si>
  <si>
    <t>幼稚園教諭免許状・保育士証等登録番号</t>
    <rPh sb="0" eb="3">
      <t>ヨウチエン</t>
    </rPh>
    <rPh sb="3" eb="5">
      <t>キョウユ</t>
    </rPh>
    <rPh sb="5" eb="7">
      <t>メンキョ</t>
    </rPh>
    <rPh sb="7" eb="8">
      <t>ジョウ</t>
    </rPh>
    <rPh sb="9" eb="12">
      <t>ホイクシ</t>
    </rPh>
    <rPh sb="12" eb="13">
      <t>ショウ</t>
    </rPh>
    <rPh sb="13" eb="14">
      <t>トウ</t>
    </rPh>
    <rPh sb="14" eb="16">
      <t>トウロク</t>
    </rPh>
    <rPh sb="16" eb="18">
      <t>バンゴウ</t>
    </rPh>
    <phoneticPr fontId="7"/>
  </si>
  <si>
    <t>有無</t>
    <rPh sb="0" eb="2">
      <t>ウム</t>
    </rPh>
    <phoneticPr fontId="7"/>
  </si>
  <si>
    <t>他施設・事業名</t>
    <phoneticPr fontId="7"/>
  </si>
  <si>
    <t>　　（　　　　　　　　　　　　）</t>
    <phoneticPr fontId="7"/>
  </si>
  <si>
    <t>(                   )</t>
    <phoneticPr fontId="7"/>
  </si>
  <si>
    <t>(                   )</t>
    <phoneticPr fontId="7"/>
  </si>
  <si>
    <t>(                   )</t>
    <phoneticPr fontId="7"/>
  </si>
  <si>
    <t>　　（　　　　　　　　　　　　）</t>
    <phoneticPr fontId="7"/>
  </si>
  <si>
    <t>(                   )</t>
    <phoneticPr fontId="7"/>
  </si>
  <si>
    <t>　　（　　　　　　　　　　　　）</t>
    <phoneticPr fontId="7"/>
  </si>
  <si>
    <t>合計労働時間数　①</t>
    <rPh sb="0" eb="2">
      <t>ゴウケイ</t>
    </rPh>
    <rPh sb="2" eb="4">
      <t>ロウドウ</t>
    </rPh>
    <rPh sb="4" eb="6">
      <t>ジカン</t>
    </rPh>
    <rPh sb="6" eb="7">
      <t>スウ</t>
    </rPh>
    <phoneticPr fontId="7"/>
  </si>
  <si>
    <t>③　月160時間以上勤務（常勤）の保育教諭（有資格）</t>
    <rPh sb="2" eb="3">
      <t>ツキ</t>
    </rPh>
    <rPh sb="6" eb="8">
      <t>ジカン</t>
    </rPh>
    <rPh sb="8" eb="10">
      <t>イジョウ</t>
    </rPh>
    <rPh sb="10" eb="12">
      <t>キンム</t>
    </rPh>
    <rPh sb="13" eb="15">
      <t>ジョウキン</t>
    </rPh>
    <rPh sb="17" eb="19">
      <t>ホイク</t>
    </rPh>
    <rPh sb="19" eb="21">
      <t>キョウユ</t>
    </rPh>
    <phoneticPr fontId="7"/>
  </si>
  <si>
    <r>
      <t xml:space="preserve">資格
</t>
    </r>
    <r>
      <rPr>
        <sz val="9"/>
        <rFont val="ＭＳ Ｐ明朝"/>
        <family val="1"/>
        <charset val="128"/>
      </rPr>
      <t>☑チェック</t>
    </r>
    <rPh sb="0" eb="2">
      <t>シカク</t>
    </rPh>
    <phoneticPr fontId="7"/>
  </si>
  <si>
    <t>氏　　　　　　　　　　名</t>
    <rPh sb="0" eb="1">
      <t>シ</t>
    </rPh>
    <rPh sb="11" eb="12">
      <t>メイ</t>
    </rPh>
    <phoneticPr fontId="7"/>
  </si>
  <si>
    <t>幼稚園教諭免許状登録番号</t>
    <rPh sb="0" eb="3">
      <t>ヨウチエン</t>
    </rPh>
    <rPh sb="3" eb="5">
      <t>キョウユ</t>
    </rPh>
    <rPh sb="5" eb="7">
      <t>メンキョ</t>
    </rPh>
    <rPh sb="7" eb="8">
      <t>ジョウ</t>
    </rPh>
    <rPh sb="8" eb="10">
      <t>トウロク</t>
    </rPh>
    <rPh sb="10" eb="12">
      <t>バンゴウ</t>
    </rPh>
    <phoneticPr fontId="7"/>
  </si>
  <si>
    <t>保育士証等登録番号</t>
    <rPh sb="0" eb="3">
      <t>ホイクシ</t>
    </rPh>
    <rPh sb="3" eb="4">
      <t>ショウ</t>
    </rPh>
    <rPh sb="4" eb="5">
      <t>トウ</t>
    </rPh>
    <rPh sb="5" eb="7">
      <t>トウロク</t>
    </rPh>
    <rPh sb="7" eb="9">
      <t>バンゴウ</t>
    </rPh>
    <phoneticPr fontId="7"/>
  </si>
  <si>
    <t>（　　　　　　　　　　）</t>
    <phoneticPr fontId="7"/>
  </si>
  <si>
    <t>（　　　　　　　　　　）</t>
    <phoneticPr fontId="7"/>
  </si>
  <si>
    <t>（　　　　　　　　　　）</t>
    <phoneticPr fontId="7"/>
  </si>
  <si>
    <t>（　　　　　　　　　　）</t>
    <phoneticPr fontId="7"/>
  </si>
  <si>
    <t>※保健師、看護師又は准看護師を雇用している場合には資格欄の（　）内に該当の資格をご記入下さい。乳児４人以上を入所させる幼保連携型認定こども園については、②、③内で１名のみ記載が可能です。</t>
    <rPh sb="25" eb="27">
      <t>シカク</t>
    </rPh>
    <rPh sb="27" eb="28">
      <t>ラン</t>
    </rPh>
    <rPh sb="34" eb="36">
      <t>ガイトウ</t>
    </rPh>
    <rPh sb="37" eb="39">
      <t>シカク</t>
    </rPh>
    <rPh sb="79" eb="80">
      <t>ナイ</t>
    </rPh>
    <rPh sb="82" eb="83">
      <t>メイ</t>
    </rPh>
    <rPh sb="85" eb="87">
      <t>キサイ</t>
    </rPh>
    <rPh sb="88" eb="90">
      <t>カノウ</t>
    </rPh>
    <phoneticPr fontId="7"/>
  </si>
  <si>
    <t>④　幼稚園教諭の免許を有するが教諭等の発令を受けていない教育補助者（有資格）</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7"/>
  </si>
  <si>
    <t>（登録番号：　　　　　　　　　　）</t>
    <rPh sb="1" eb="3">
      <t>トウロク</t>
    </rPh>
    <rPh sb="3" eb="5">
      <t>バンゴウ</t>
    </rPh>
    <phoneticPr fontId="7"/>
  </si>
  <si>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7"/>
  </si>
  <si>
    <t>５　保育士育成促進費　　</t>
    <rPh sb="2" eb="5">
      <t>ホイクシ</t>
    </rPh>
    <rPh sb="5" eb="7">
      <t>イクセイ</t>
    </rPh>
    <rPh sb="7" eb="9">
      <t>ソクシン</t>
    </rPh>
    <rPh sb="9" eb="10">
      <t>ヒ</t>
    </rPh>
    <phoneticPr fontId="7"/>
  </si>
  <si>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7"/>
  </si>
  <si>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7"/>
  </si>
  <si>
    <t>現施設
雇用開始
年月日</t>
    <phoneticPr fontId="7"/>
  </si>
  <si>
    <t>保育士資格取得前の直近３か月の保育補助者としての勤務時間</t>
    <rPh sb="15" eb="17">
      <t>ホイク</t>
    </rPh>
    <rPh sb="17" eb="20">
      <t>ホジョシャ</t>
    </rPh>
    <rPh sb="24" eb="26">
      <t>キンム</t>
    </rPh>
    <rPh sb="26" eb="28">
      <t>ジカン</t>
    </rPh>
    <phoneticPr fontId="7"/>
  </si>
  <si>
    <t>対象期間</t>
    <rPh sb="0" eb="2">
      <t>タイショウ</t>
    </rPh>
    <rPh sb="2" eb="4">
      <t>キカン</t>
    </rPh>
    <phoneticPr fontId="7"/>
  </si>
  <si>
    <t>保育士証等登録番号及び登録日</t>
    <rPh sb="0" eb="3">
      <t>ホイクシ</t>
    </rPh>
    <rPh sb="3" eb="4">
      <t>ショウ</t>
    </rPh>
    <rPh sb="4" eb="5">
      <t>トウ</t>
    </rPh>
    <rPh sb="5" eb="7">
      <t>トウロク</t>
    </rPh>
    <rPh sb="7" eb="9">
      <t>バンゴウ</t>
    </rPh>
    <rPh sb="9" eb="10">
      <t>オヨ</t>
    </rPh>
    <rPh sb="11" eb="14">
      <t>トウロクビ</t>
    </rPh>
    <phoneticPr fontId="7"/>
  </si>
  <si>
    <t>年　　月</t>
    <rPh sb="0" eb="1">
      <t>ネン</t>
    </rPh>
    <rPh sb="3" eb="4">
      <t>ガツ</t>
    </rPh>
    <phoneticPr fontId="7"/>
  </si>
  <si>
    <t>年度まで</t>
    <rPh sb="0" eb="2">
      <t>ネンド</t>
    </rPh>
    <phoneticPr fontId="7"/>
  </si>
  <si>
    <t>※１か月あたり120時間以上の勤務を契約していること。</t>
    <rPh sb="3" eb="4">
      <t>ゲツ</t>
    </rPh>
    <rPh sb="10" eb="12">
      <t>ジカン</t>
    </rPh>
    <rPh sb="12" eb="14">
      <t>イジョウ</t>
    </rPh>
    <rPh sb="15" eb="17">
      <t>キンム</t>
    </rPh>
    <rPh sb="18" eb="20">
      <t>ケイヤク</t>
    </rPh>
    <phoneticPr fontId="7"/>
  </si>
  <si>
    <t>合計労働
時間数</t>
    <rPh sb="0" eb="2">
      <t>ゴウケイ</t>
    </rPh>
    <rPh sb="2" eb="4">
      <t>ロウドウ</t>
    </rPh>
    <rPh sb="5" eb="7">
      <t>ジカン</t>
    </rPh>
    <rPh sb="7" eb="8">
      <t>カズ</t>
    </rPh>
    <phoneticPr fontId="7"/>
  </si>
  <si>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7"/>
  </si>
  <si>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7"/>
  </si>
  <si>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7"/>
  </si>
  <si>
    <t>※ローテーション保育士(保育教諭)雇用費の上限人数を超えていること。</t>
    <rPh sb="8" eb="11">
      <t>ホイクシ</t>
    </rPh>
    <rPh sb="12" eb="14">
      <t>ホイク</t>
    </rPh>
    <rPh sb="14" eb="16">
      <t>キョウユ</t>
    </rPh>
    <rPh sb="17" eb="20">
      <t>コヨウヒ</t>
    </rPh>
    <rPh sb="21" eb="25">
      <t>ジョウゲンニンズウ</t>
    </rPh>
    <rPh sb="26" eb="27">
      <t>コ</t>
    </rPh>
    <phoneticPr fontId="7"/>
  </si>
  <si>
    <t>６　副園長・教頭設置加算</t>
    <rPh sb="2" eb="5">
      <t>フクエンチョウ</t>
    </rPh>
    <rPh sb="6" eb="8">
      <t>キョウトウ</t>
    </rPh>
    <rPh sb="8" eb="10">
      <t>セッチ</t>
    </rPh>
    <rPh sb="10" eb="12">
      <t>カサン</t>
    </rPh>
    <phoneticPr fontId="7"/>
  </si>
  <si>
    <t>　・請求月初日の副園長・教頭の設置状況</t>
    <rPh sb="8" eb="11">
      <t>フクエンチョウ</t>
    </rPh>
    <rPh sb="12" eb="14">
      <t>キョウトウ</t>
    </rPh>
    <rPh sb="15" eb="17">
      <t>セッチ</t>
    </rPh>
    <rPh sb="17" eb="19">
      <t>ジョウキョウ</t>
    </rPh>
    <phoneticPr fontId="7"/>
  </si>
  <si>
    <t>（登録番号：　　　　　　　　　　　）</t>
    <rPh sb="1" eb="3">
      <t>トウロク</t>
    </rPh>
    <rPh sb="3" eb="5">
      <t>バンゴウ</t>
    </rPh>
    <phoneticPr fontId="7"/>
  </si>
  <si>
    <t>※１　１か月あたり120時間以上の勤務を契約していること。</t>
    <rPh sb="5" eb="6">
      <t>ゲツ</t>
    </rPh>
    <rPh sb="12" eb="14">
      <t>ジカン</t>
    </rPh>
    <rPh sb="14" eb="16">
      <t>イジョウ</t>
    </rPh>
    <rPh sb="17" eb="19">
      <t>キンム</t>
    </rPh>
    <rPh sb="20" eb="22">
      <t>ケイヤク</t>
    </rPh>
    <phoneticPr fontId="7"/>
  </si>
  <si>
    <t>※２　副園長・教頭設置加算の対象職員については、保育教諭の資格を有している場合には「４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6">
      <t>ホイク</t>
    </rPh>
    <rPh sb="26" eb="28">
      <t>キョウユ</t>
    </rPh>
    <rPh sb="29" eb="31">
      <t>シカク</t>
    </rPh>
    <rPh sb="32" eb="33">
      <t>ユウ</t>
    </rPh>
    <rPh sb="37" eb="39">
      <t>バアイ</t>
    </rPh>
    <rPh sb="62" eb="64">
      <t>タイショウ</t>
    </rPh>
    <rPh sb="64" eb="66">
      <t>ショクイン</t>
    </rPh>
    <rPh sb="69" eb="71">
      <t>キサイ</t>
    </rPh>
    <rPh sb="71" eb="73">
      <t>カノウ</t>
    </rPh>
    <phoneticPr fontId="7"/>
  </si>
  <si>
    <t>７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</si>
  <si>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【１号】</t>
    <rPh sb="2" eb="3">
      <t>ゴウ</t>
    </rPh>
    <phoneticPr fontId="7"/>
  </si>
  <si>
    <t>　 給食実施日数：　</t>
    <rPh sb="2" eb="4">
      <t>キュウショク</t>
    </rPh>
    <rPh sb="4" eb="6">
      <t>ジッシ</t>
    </rPh>
    <rPh sb="6" eb="8">
      <t>ニッスウ</t>
    </rPh>
    <phoneticPr fontId="7"/>
  </si>
  <si>
    <t>日/週　　</t>
    <phoneticPr fontId="7"/>
  </si>
  <si>
    <t>のうち、</t>
    <phoneticPr fontId="7"/>
  </si>
  <si>
    <t>　    自園調理を実施している日数： 　　　　　</t>
    <rPh sb="5" eb="6">
      <t>ジ</t>
    </rPh>
    <rPh sb="6" eb="7">
      <t>エン</t>
    </rPh>
    <rPh sb="7" eb="9">
      <t>チョウリ</t>
    </rPh>
    <rPh sb="10" eb="12">
      <t>ジッシ</t>
    </rPh>
    <rPh sb="16" eb="18">
      <t>ニッスウ</t>
    </rPh>
    <phoneticPr fontId="7"/>
  </si>
  <si>
    <t>日/週</t>
    <phoneticPr fontId="7"/>
  </si>
  <si>
    <t>※委託含む</t>
    <rPh sb="1" eb="3">
      <t>イタク</t>
    </rPh>
    <rPh sb="3" eb="4">
      <t>フク</t>
    </rPh>
    <phoneticPr fontId="7"/>
  </si>
  <si>
    <t>【２号・３号】</t>
    <rPh sb="2" eb="3">
      <t>ゴウ</t>
    </rPh>
    <rPh sb="5" eb="6">
      <t>ゴウ</t>
    </rPh>
    <phoneticPr fontId="7"/>
  </si>
  <si>
    <t>　　自施設の職員が調理している　　　　　　　 調理業務を全部委託している</t>
    <phoneticPr fontId="7"/>
  </si>
  <si>
    <t>８　請求月初日の調理員の雇用状況（「７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</si>
  <si>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※「９　栄養管理加算」に記載されている職員と重複不可</t>
    <phoneticPr fontId="7"/>
  </si>
  <si>
    <t>①月160時間未満勤務の調理員</t>
    <rPh sb="1" eb="2">
      <t>ツキ</t>
    </rPh>
    <rPh sb="5" eb="7">
      <t>ジカン</t>
    </rPh>
    <rPh sb="7" eb="9">
      <t>ミマン</t>
    </rPh>
    <rPh sb="9" eb="11">
      <t>キンム</t>
    </rPh>
    <rPh sb="12" eb="15">
      <t>チョウリイン</t>
    </rPh>
    <phoneticPr fontId="7"/>
  </si>
  <si>
    <t>氏　　　　　　　　　　　名</t>
    <phoneticPr fontId="7"/>
  </si>
  <si>
    <t>（登録番号：　　　　　　　　　　　　）</t>
    <phoneticPr fontId="7"/>
  </si>
  <si>
    <t>（登録番号：　　　　　　　　　　　　）</t>
    <phoneticPr fontId="7"/>
  </si>
  <si>
    <t>合計労働時間数②</t>
    <rPh sb="0" eb="2">
      <t>ゴウケイ</t>
    </rPh>
    <rPh sb="2" eb="4">
      <t>ロウドウ</t>
    </rPh>
    <rPh sb="4" eb="6">
      <t>ジカン</t>
    </rPh>
    <rPh sb="6" eb="7">
      <t>スウ</t>
    </rPh>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</si>
  <si>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</si>
  <si>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氏　　　　　　　　　　　名</t>
    <phoneticPr fontId="7"/>
  </si>
  <si>
    <t>月160時間以上勤務調理員数</t>
    <rPh sb="0" eb="1">
      <t>ツキ</t>
    </rPh>
    <rPh sb="4" eb="6">
      <t>ジカン</t>
    </rPh>
    <rPh sb="6" eb="8">
      <t>イジョウ</t>
    </rPh>
    <rPh sb="8" eb="10">
      <t>キンム</t>
    </rPh>
    <rPh sb="10" eb="13">
      <t>チョウリイン</t>
    </rPh>
    <rPh sb="13" eb="14">
      <t>スウ</t>
    </rPh>
    <phoneticPr fontId="7"/>
  </si>
  <si>
    <t>x</t>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</si>
  <si>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</si>
  <si>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</si>
  <si>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②</t>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</si>
  <si>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</si>
  <si>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②÷160時間</t>
    <rPh sb="5" eb="7">
      <t>ジカン</t>
    </rPh>
    <phoneticPr fontId="7"/>
  </si>
  <si>
    <t>y</t>
    <phoneticPr fontId="7"/>
  </si>
  <si>
    <t>ｙ小数点第２位</t>
    <rPh sb="1" eb="4">
      <t>ショウスウテン</t>
    </rPh>
    <rPh sb="4" eb="5">
      <t>ダイ</t>
    </rPh>
    <rPh sb="6" eb="7">
      <t>イ</t>
    </rPh>
    <phoneticPr fontId="7"/>
  </si>
  <si>
    <t>切り捨て</t>
    <rPh sb="0" eb="1">
      <t>キ</t>
    </rPh>
    <rPh sb="2" eb="3">
      <t>ス</t>
    </rPh>
    <phoneticPr fontId="7"/>
  </si>
  <si>
    <t>ｘ+ｙ</t>
    <phoneticPr fontId="7"/>
  </si>
  <si>
    <t>・　請求月初日の栄養士の雇用状況（栄養管理業務を外部委託している場合を除く）</t>
    <phoneticPr fontId="7"/>
  </si>
  <si>
    <t>※ア～ウいずれか１項目に記入可。</t>
    <rPh sb="9" eb="11">
      <t>コウモク</t>
    </rPh>
    <rPh sb="12" eb="14">
      <t>キニュウ</t>
    </rPh>
    <rPh sb="14" eb="15">
      <t>カ</t>
    </rPh>
    <phoneticPr fontId="7"/>
  </si>
  <si>
    <t>※「８　請求月初日の調理員の雇用状況」に記載されている職員と重複不可。</t>
    <phoneticPr fontId="7"/>
  </si>
  <si>
    <t>１日の労働
時間数(ａ)
（休憩除く）</t>
    <rPh sb="1" eb="2">
      <t>ニチ</t>
    </rPh>
    <rPh sb="3" eb="5">
      <t>ロウドウ</t>
    </rPh>
    <rPh sb="6" eb="9">
      <t>ジカンスウ</t>
    </rPh>
    <rPh sb="14" eb="16">
      <t>キュウケイ</t>
    </rPh>
    <rPh sb="16" eb="17">
      <t>ノゾ</t>
    </rPh>
    <phoneticPr fontId="7"/>
  </si>
  <si>
    <t>（登録番号：　　　　　　　　　　　　　　　）</t>
    <phoneticPr fontId="7"/>
  </si>
  <si>
    <t>※以下Ａ～Ｃのいずれかに該当すること。</t>
    <rPh sb="1" eb="3">
      <t>イカ</t>
    </rPh>
    <rPh sb="12" eb="14">
      <t>ガイトウ</t>
    </rPh>
    <phoneticPr fontId="7"/>
  </si>
  <si>
    <t>A：給食実施加算で「施設内調理」の区分を選択した場合は、別途雇用契約等により本加算に係る栄養士を配置していること（基本分単価及び他の加算の認定に当たって求められる職員（調理員を含む。）が本加算に係る栄養士としての業務を兼務している場合を除く）。</t>
    <rPh sb="2" eb="4">
      <t>キュウショク</t>
    </rPh>
    <rPh sb="4" eb="6">
      <t>ジッシ</t>
    </rPh>
    <rPh sb="6" eb="8">
      <t>カサン</t>
    </rPh>
    <rPh sb="10" eb="12">
      <t>シセツ</t>
    </rPh>
    <rPh sb="12" eb="13">
      <t>ナイ</t>
    </rPh>
    <rPh sb="13" eb="15">
      <t>チョウリ</t>
    </rPh>
    <rPh sb="17" eb="19">
      <t>クブン</t>
    </rPh>
    <rPh sb="20" eb="22">
      <t>センタク</t>
    </rPh>
    <rPh sb="24" eb="26">
      <t>バアイ</t>
    </rPh>
    <rPh sb="28" eb="30">
      <t>ベット</t>
    </rPh>
    <rPh sb="38" eb="39">
      <t>ホン</t>
    </rPh>
    <rPh sb="39" eb="41">
      <t>カサン</t>
    </rPh>
    <rPh sb="42" eb="43">
      <t>カカ</t>
    </rPh>
    <rPh sb="44" eb="47">
      <t>エイヨウシ</t>
    </rPh>
    <rPh sb="48" eb="50">
      <t>ハイチ</t>
    </rPh>
    <rPh sb="115" eb="117">
      <t>バアイ</t>
    </rPh>
    <rPh sb="118" eb="119">
      <t>ノゾ</t>
    </rPh>
    <phoneticPr fontId="7"/>
  </si>
  <si>
    <t>B：給食実施加算で「外部搬入」の区分を選択し、かつ「７　請求月初日の調理業務の実施体制」【２・３号】で「自施設の職員が調理している」を選択した場合は、「常勤換算後の調理員数」(ｘ+ｙ)が基本分単価に含まれる調理員数と同数もしくは上回り、さらに雇用契約等により本加算に係る栄養士を配置していること（基本分単価に含まれる調理員：２・３号の利用定員40人以下は１人、41～150人は２人、151人以上は2.5人）。</t>
    <rPh sb="2" eb="4">
      <t>キュウショク</t>
    </rPh>
    <rPh sb="4" eb="6">
      <t>ジッシ</t>
    </rPh>
    <rPh sb="6" eb="8">
      <t>カサン</t>
    </rPh>
    <rPh sb="10" eb="12">
      <t>ガイブ</t>
    </rPh>
    <rPh sb="12" eb="14">
      <t>ハンニュウ</t>
    </rPh>
    <rPh sb="16" eb="18">
      <t>クブン</t>
    </rPh>
    <rPh sb="19" eb="21">
      <t>センタク</t>
    </rPh>
    <rPh sb="48" eb="49">
      <t>ゴウ</t>
    </rPh>
    <rPh sb="52" eb="53">
      <t>ジ</t>
    </rPh>
    <rPh sb="53" eb="55">
      <t>シセツ</t>
    </rPh>
    <rPh sb="56" eb="58">
      <t>ショクイン</t>
    </rPh>
    <rPh sb="59" eb="61">
      <t>チョウリ</t>
    </rPh>
    <rPh sb="67" eb="69">
      <t>センタク</t>
    </rPh>
    <rPh sb="71" eb="73">
      <t>バアイ</t>
    </rPh>
    <rPh sb="129" eb="130">
      <t>ホン</t>
    </rPh>
    <rPh sb="130" eb="132">
      <t>カサン</t>
    </rPh>
    <rPh sb="133" eb="134">
      <t>カカ</t>
    </rPh>
    <phoneticPr fontId="7"/>
  </si>
  <si>
    <t>※法人本部で雇用する栄養士が、各施設へ赴き、施設に栄養士が配置されている場合と同様に、献立やアレルギー、アトピー等への助言、食育等に関する継続的な指導を行う場合は、施設での労働時間数を記載すること。
　なお、単に各施設へ赴くのみならず、個々の子どもの喫食状況、発育・発達状況等に基づく食事の提供や、育児相談、他の職種の職員と協働した食育の推進、衛生面に配慮した調理工程の確認・見直し等を施設に配置されている場合と同様に行うこと。</t>
    <rPh sb="1" eb="3">
      <t>ホウジン</t>
    </rPh>
    <rPh sb="3" eb="5">
      <t>ホンブ</t>
    </rPh>
    <rPh sb="6" eb="8">
      <t>コヨウ</t>
    </rPh>
    <rPh sb="10" eb="13">
      <t>エイヨウシ</t>
    </rPh>
    <rPh sb="43" eb="45">
      <t>コンダテ</t>
    </rPh>
    <rPh sb="56" eb="57">
      <t>トウ</t>
    </rPh>
    <rPh sb="59" eb="61">
      <t>ジョゲン</t>
    </rPh>
    <rPh sb="62" eb="64">
      <t>ショクイク</t>
    </rPh>
    <rPh sb="64" eb="65">
      <t>トウ</t>
    </rPh>
    <rPh sb="66" eb="67">
      <t>カン</t>
    </rPh>
    <rPh sb="69" eb="72">
      <t>ケイゾクテキ</t>
    </rPh>
    <rPh sb="73" eb="75">
      <t>シドウ</t>
    </rPh>
    <rPh sb="76" eb="77">
      <t>オコナ</t>
    </rPh>
    <rPh sb="78" eb="80">
      <t>バアイ</t>
    </rPh>
    <rPh sb="82" eb="84">
      <t>シセツ</t>
    </rPh>
    <rPh sb="86" eb="88">
      <t>ロウドウ</t>
    </rPh>
    <rPh sb="88" eb="90">
      <t>ジカン</t>
    </rPh>
    <rPh sb="90" eb="91">
      <t>スウ</t>
    </rPh>
    <rPh sb="92" eb="94">
      <t>キサイ</t>
    </rPh>
    <phoneticPr fontId="7"/>
  </si>
  <si>
    <t>　　イ　【兼務】　基本分単価及び他の加算の認定に当たって求められる栄養士</t>
    <rPh sb="5" eb="7">
      <t>ケンム</t>
    </rPh>
    <rPh sb="33" eb="36">
      <t>エイヨウシ</t>
    </rPh>
    <phoneticPr fontId="7"/>
  </si>
  <si>
    <t>A：給食実施加算で「施設内調理」の区分を選択した場合は、基本分単価及び他の加算の認定に当たって求められる職員（調理員を含む。）が本加算に係る栄養士としての業務を兼務していること。</t>
    <rPh sb="2" eb="4">
      <t>キュウショク</t>
    </rPh>
    <rPh sb="4" eb="6">
      <t>ジッシ</t>
    </rPh>
    <rPh sb="6" eb="8">
      <t>カサン</t>
    </rPh>
    <rPh sb="10" eb="12">
      <t>シセツ</t>
    </rPh>
    <rPh sb="12" eb="13">
      <t>ナイ</t>
    </rPh>
    <rPh sb="13" eb="15">
      <t>チョウリ</t>
    </rPh>
    <rPh sb="17" eb="19">
      <t>クブン</t>
    </rPh>
    <rPh sb="20" eb="22">
      <t>センタク</t>
    </rPh>
    <rPh sb="24" eb="26">
      <t>バアイ</t>
    </rPh>
    <rPh sb="28" eb="30">
      <t>キホン</t>
    </rPh>
    <rPh sb="30" eb="31">
      <t>ブン</t>
    </rPh>
    <rPh sb="31" eb="33">
      <t>タンカ</t>
    </rPh>
    <rPh sb="33" eb="34">
      <t>オヨ</t>
    </rPh>
    <rPh sb="35" eb="36">
      <t>タ</t>
    </rPh>
    <rPh sb="37" eb="39">
      <t>カサン</t>
    </rPh>
    <rPh sb="40" eb="42">
      <t>ニンテイ</t>
    </rPh>
    <rPh sb="43" eb="44">
      <t>ア</t>
    </rPh>
    <rPh sb="47" eb="48">
      <t>モト</t>
    </rPh>
    <rPh sb="52" eb="54">
      <t>ショクイン</t>
    </rPh>
    <rPh sb="55" eb="58">
      <t>チョウリイン</t>
    </rPh>
    <rPh sb="59" eb="60">
      <t>フク</t>
    </rPh>
    <rPh sb="64" eb="65">
      <t>ホン</t>
    </rPh>
    <rPh sb="65" eb="67">
      <t>カサン</t>
    </rPh>
    <rPh sb="68" eb="69">
      <t>カカ</t>
    </rPh>
    <rPh sb="70" eb="73">
      <t>エイヨウシ</t>
    </rPh>
    <rPh sb="77" eb="79">
      <t>ギョウム</t>
    </rPh>
    <rPh sb="80" eb="82">
      <t>ケンム</t>
    </rPh>
    <phoneticPr fontId="7"/>
  </si>
  <si>
    <t>C：給食実施加算で「外部搬入」の区分を選択し、かつ「７　請求月初日の調理業務の実施体制」【２・３号】で「調理業務を全部委託している」を選択した場合は、基本分単価及び他の加算の認定に当たって求められる職員が本加算に係る栄養士としての業務を兼務している場合をいう。</t>
    <rPh sb="2" eb="4">
      <t>キュウショク</t>
    </rPh>
    <rPh sb="4" eb="6">
      <t>ジッシ</t>
    </rPh>
    <rPh sb="6" eb="8">
      <t>カサン</t>
    </rPh>
    <rPh sb="10" eb="12">
      <t>ガイブ</t>
    </rPh>
    <rPh sb="12" eb="14">
      <t>ハンニュウ</t>
    </rPh>
    <rPh sb="16" eb="18">
      <t>クブン</t>
    </rPh>
    <rPh sb="19" eb="21">
      <t>センタク</t>
    </rPh>
    <rPh sb="48" eb="49">
      <t>ゴウ</t>
    </rPh>
    <rPh sb="52" eb="54">
      <t>チョウリ</t>
    </rPh>
    <rPh sb="54" eb="56">
      <t>ギョウム</t>
    </rPh>
    <rPh sb="57" eb="59">
      <t>ゼンブ</t>
    </rPh>
    <rPh sb="59" eb="61">
      <t>イタク</t>
    </rPh>
    <rPh sb="67" eb="69">
      <t>センタク</t>
    </rPh>
    <rPh sb="71" eb="73">
      <t>バアイ</t>
    </rPh>
    <rPh sb="75" eb="77">
      <t>キホン</t>
    </rPh>
    <phoneticPr fontId="7"/>
  </si>
  <si>
    <t>　　ウ　【嘱託】　法人で雇用する栄養士　　※「配置」に該当する場合を除く。</t>
    <rPh sb="5" eb="7">
      <t>ショクタク</t>
    </rPh>
    <phoneticPr fontId="7"/>
  </si>
  <si>
    <t>・「９　栄養管理加算」に記載の栄養士に加えて、更に雇用している１か月あたり所定労働時間120時間以上の栄養士</t>
    <rPh sb="4" eb="6">
      <t>エイヨウ</t>
    </rPh>
    <rPh sb="6" eb="8">
      <t>カンリ</t>
    </rPh>
    <rPh sb="8" eb="10">
      <t>カサン</t>
    </rPh>
    <rPh sb="12" eb="14">
      <t>キサイ</t>
    </rPh>
    <rPh sb="15" eb="17">
      <t>エイヨウ</t>
    </rPh>
    <rPh sb="17" eb="18">
      <t>シ</t>
    </rPh>
    <rPh sb="51" eb="54">
      <t>エイヨウシ</t>
    </rPh>
    <phoneticPr fontId="7"/>
  </si>
  <si>
    <t>※栄養士格付け上限人数</t>
    <rPh sb="1" eb="4">
      <t>エイヨウシ</t>
    </rPh>
    <rPh sb="4" eb="5">
      <t>カク</t>
    </rPh>
    <rPh sb="5" eb="6">
      <t>ヅ</t>
    </rPh>
    <rPh sb="7" eb="9">
      <t>ジョウゲン</t>
    </rPh>
    <rPh sb="9" eb="11">
      <t>ニンズウ</t>
    </rPh>
    <phoneticPr fontId="7"/>
  </si>
  <si>
    <t>※「８　請求月初日の調理員の雇用状況」に記載の栄養士がいる場合は、食育推進助成②（栄養士格付け）の対象職員として再掲可能です。</t>
    <rPh sb="23" eb="26">
      <t>エイヨウシ</t>
    </rPh>
    <rPh sb="33" eb="35">
      <t>ショクイク</t>
    </rPh>
    <rPh sb="35" eb="37">
      <t>スイシン</t>
    </rPh>
    <rPh sb="37" eb="39">
      <t>ジョセイ</t>
    </rPh>
    <rPh sb="41" eb="43">
      <t>エイヨウ</t>
    </rPh>
    <rPh sb="43" eb="44">
      <t>シ</t>
    </rPh>
    <rPh sb="44" eb="45">
      <t>カク</t>
    </rPh>
    <rPh sb="45" eb="46">
      <t>ヅ</t>
    </rPh>
    <phoneticPr fontId="7"/>
  </si>
  <si>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7"/>
  </si>
  <si>
    <t>（登録番号：　　　　　　　　　　　　　　）</t>
    <rPh sb="1" eb="3">
      <t>トウロク</t>
    </rPh>
    <rPh sb="3" eb="5">
      <t>バンゴウ</t>
    </rPh>
    <phoneticPr fontId="7"/>
  </si>
  <si>
    <t>※１　常勤は１か月あたり所定労働時間120時間以上の勤務、非常勤は１か月あたり所定労働時間75時間以上の勤務を契約していること。（実人数）</t>
    <rPh sb="65" eb="66">
      <t>ジツ</t>
    </rPh>
    <rPh sb="66" eb="68">
      <t>ニンズウ</t>
    </rPh>
    <phoneticPr fontId="7"/>
  </si>
  <si>
    <t>※２　「４　請求月初日の職員の雇用状況」②か③に記載の看護師、保健師又は准看護師がいる場合は、看護職雇用加算の対象職員として再掲可能です。</t>
    <rPh sb="24" eb="26">
      <t>キサイ</t>
    </rPh>
    <rPh sb="27" eb="30">
      <t>カンゴシ</t>
    </rPh>
    <rPh sb="31" eb="34">
      <t>ホケンシ</t>
    </rPh>
    <rPh sb="34" eb="35">
      <t>マタ</t>
    </rPh>
    <rPh sb="36" eb="40">
      <t>ジュンカンゴシ</t>
    </rPh>
    <rPh sb="43" eb="45">
      <t>バアイ</t>
    </rPh>
    <rPh sb="47" eb="50">
      <t>カンゴショク</t>
    </rPh>
    <rPh sb="50" eb="52">
      <t>コヨウ</t>
    </rPh>
    <rPh sb="52" eb="54">
      <t>カサン</t>
    </rPh>
    <rPh sb="55" eb="57">
      <t>タイショウ</t>
    </rPh>
    <rPh sb="57" eb="59">
      <t>ショクイン</t>
    </rPh>
    <rPh sb="62" eb="64">
      <t>サイケイ</t>
    </rPh>
    <rPh sb="64" eb="66">
      <t>カノウ</t>
    </rPh>
    <phoneticPr fontId="7"/>
  </si>
  <si>
    <t>　・請求月初日の看護職の雇用状況（医療的ケア実施届「今回新たに雇用する職員」に記載されている職員と同じ）</t>
    <rPh sb="8" eb="11">
      <t>カンゴショク</t>
    </rPh>
    <rPh sb="12" eb="14">
      <t>コヨウ</t>
    </rPh>
    <rPh sb="14" eb="16">
      <t>ジョウキョウ</t>
    </rPh>
    <phoneticPr fontId="7"/>
  </si>
  <si>
    <t>認定
区分</t>
    <rPh sb="0" eb="2">
      <t>ニンテイ</t>
    </rPh>
    <rPh sb="3" eb="5">
      <t>クブン</t>
    </rPh>
    <phoneticPr fontId="7"/>
  </si>
  <si>
    <t>２号・３号</t>
    <rPh sb="1" eb="2">
      <t>ゴウ</t>
    </rPh>
    <rPh sb="4" eb="5">
      <t>ゴウ</t>
    </rPh>
    <phoneticPr fontId="7"/>
  </si>
  <si>
    <t>※医療的ケア対象児童１名につき、１か月あたり所定労働時間40時間以上勤務の看護職を雇用している場合には医療的ケア対象児童受入人数に応じて助成します。
※医療的ケア対応看護職を複数人雇用している場合は、契約している所定労働時間数の合計が医療的ケア対象児童１人につき40時間以上となること。</t>
    <phoneticPr fontId="7"/>
  </si>
  <si>
    <t>合計労働時間数</t>
    <rPh sb="0" eb="2">
      <t>ゴウケイ</t>
    </rPh>
    <rPh sb="2" eb="4">
      <t>ロウドウ</t>
    </rPh>
    <rPh sb="4" eb="6">
      <t>ジカン</t>
    </rPh>
    <rPh sb="6" eb="7">
      <t>スウ</t>
    </rPh>
    <phoneticPr fontId="7"/>
  </si>
  <si>
    <t>　・請求月初日の保育補助者（保育士資格・幼稚園教諭免許無）の雇用状況</t>
    <rPh sb="8" eb="10">
      <t>ホイク</t>
    </rPh>
    <rPh sb="10" eb="13">
      <t>ホジョシャ</t>
    </rPh>
    <rPh sb="14" eb="17">
      <t>ホイクシ</t>
    </rPh>
    <rPh sb="17" eb="19">
      <t>シカク</t>
    </rPh>
    <rPh sb="20" eb="23">
      <t>ヨウチエン</t>
    </rPh>
    <rPh sb="23" eb="25">
      <t>キョウユ</t>
    </rPh>
    <rPh sb="25" eb="27">
      <t>メンキョ</t>
    </rPh>
    <rPh sb="27" eb="28">
      <t>ナシ</t>
    </rPh>
    <rPh sb="30" eb="32">
      <t>コヨウ</t>
    </rPh>
    <rPh sb="32" eb="34">
      <t>ジョウキョウ</t>
    </rPh>
    <phoneticPr fontId="7"/>
  </si>
  <si>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7"/>
  </si>
  <si>
    <t>１日の労働
時間数(ａ)
（休憩除く）</t>
    <phoneticPr fontId="7"/>
  </si>
  <si>
    <t>１か月の勤務日数（又は週の勤務日数×４）　(ｂ)</t>
    <phoneticPr fontId="7"/>
  </si>
  <si>
    <t>合計労働時間数</t>
    <phoneticPr fontId="7"/>
  </si>
  <si>
    <t>※１か月あたり150時間以上の勤務を契約していること。</t>
    <rPh sb="3" eb="4">
      <t>ゲツ</t>
    </rPh>
    <rPh sb="10" eb="12">
      <t>ジカン</t>
    </rPh>
    <rPh sb="12" eb="14">
      <t>イジョウ</t>
    </rPh>
    <rPh sb="15" eb="17">
      <t>キンム</t>
    </rPh>
    <rPh sb="18" eb="20">
      <t>ケイヤク</t>
    </rPh>
    <phoneticPr fontId="7"/>
  </si>
  <si>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7"/>
  </si>
  <si>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7"/>
  </si>
  <si>
    <t>　・主幹保育教諭等を補助する者の雇用状況</t>
    <rPh sb="2" eb="4">
      <t>シュカン</t>
    </rPh>
    <rPh sb="4" eb="6">
      <t>ホイク</t>
    </rPh>
    <rPh sb="6" eb="8">
      <t>キョウユ</t>
    </rPh>
    <rPh sb="8" eb="9">
      <t>トウ</t>
    </rPh>
    <rPh sb="10" eb="12">
      <t>ホジョ</t>
    </rPh>
    <rPh sb="14" eb="15">
      <t>モノ</t>
    </rPh>
    <rPh sb="16" eb="18">
      <t>コヨウ</t>
    </rPh>
    <rPh sb="18" eb="20">
      <t>ジョウキョウ</t>
    </rPh>
    <phoneticPr fontId="7"/>
  </si>
  <si>
    <t>１か月の勤務日数（又は週の勤務日数×４）　(ｂ)</t>
    <phoneticPr fontId="7"/>
  </si>
  <si>
    <t>１か月の
労働時間数
(ａ×ｂ）</t>
    <phoneticPr fontId="7"/>
  </si>
  <si>
    <t>※１か月あたり60時間以上の勤務を契約していること。</t>
    <rPh sb="3" eb="4">
      <t>ゲツ</t>
    </rPh>
    <rPh sb="9" eb="11">
      <t>ジカン</t>
    </rPh>
    <rPh sb="11" eb="13">
      <t>イジョウ</t>
    </rPh>
    <rPh sb="14" eb="16">
      <t>キンム</t>
    </rPh>
    <rPh sb="17" eb="19">
      <t>ケイヤク</t>
    </rPh>
    <phoneticPr fontId="7"/>
  </si>
  <si>
    <t>　・非常勤講師の雇用状況</t>
    <rPh sb="2" eb="5">
      <t>ヒジョウキン</t>
    </rPh>
    <rPh sb="5" eb="7">
      <t>コウシ</t>
    </rPh>
    <rPh sb="8" eb="10">
      <t>コヨウ</t>
    </rPh>
    <rPh sb="10" eb="12">
      <t>ジョウキョウ</t>
    </rPh>
    <phoneticPr fontId="7"/>
  </si>
  <si>
    <t>１日の労働
時間数(ａ)
（休憩除く）</t>
    <phoneticPr fontId="7"/>
  </si>
  <si>
    <t>幼稚園教諭免許状・保育士証等登録番号</t>
    <phoneticPr fontId="7"/>
  </si>
  <si>
    <t>※１か月あたり60時間以上の勤務を契約していること。※１号認定子どもの利用定員が35人以下又は121人以上の施設のみ対象</t>
    <rPh sb="3" eb="4">
      <t>ゲツ</t>
    </rPh>
    <rPh sb="9" eb="11">
      <t>ジカン</t>
    </rPh>
    <rPh sb="11" eb="13">
      <t>イジョウ</t>
    </rPh>
    <rPh sb="14" eb="16">
      <t>キンム</t>
    </rPh>
    <rPh sb="17" eb="19">
      <t>ケイヤク</t>
    </rPh>
    <phoneticPr fontId="7"/>
  </si>
  <si>
    <t>イ　講師配置加算の非常勤講師を配置した上で、別途配置している非常勤講師（指導充実加配加算分）</t>
    <rPh sb="22" eb="24">
      <t>ベット</t>
    </rPh>
    <rPh sb="24" eb="26">
      <t>ハイチ</t>
    </rPh>
    <rPh sb="30" eb="33">
      <t>ヒジョウキン</t>
    </rPh>
    <rPh sb="33" eb="35">
      <t>コウシ</t>
    </rPh>
    <rPh sb="36" eb="38">
      <t>シドウ</t>
    </rPh>
    <rPh sb="38" eb="40">
      <t>ジュウジツ</t>
    </rPh>
    <rPh sb="40" eb="42">
      <t>カハイ</t>
    </rPh>
    <rPh sb="42" eb="44">
      <t>カサン</t>
    </rPh>
    <rPh sb="44" eb="45">
      <t>ブン</t>
    </rPh>
    <phoneticPr fontId="7"/>
  </si>
  <si>
    <t>１か月の
労働時間数
(ａ×ｂ）</t>
    <phoneticPr fontId="7"/>
  </si>
  <si>
    <t>幼稚園教諭免許状・保育士証等登録番号</t>
    <phoneticPr fontId="7"/>
  </si>
  <si>
    <t>※１か月あたり60時間以上の勤務を契約していること。※１号認定子ども及び２号認定子どもに係る利用定員が271人以上の施設のみ対象</t>
    <rPh sb="3" eb="4">
      <t>ゲツ</t>
    </rPh>
    <rPh sb="9" eb="11">
      <t>ジカン</t>
    </rPh>
    <rPh sb="11" eb="13">
      <t>イジョウ</t>
    </rPh>
    <rPh sb="14" eb="16">
      <t>キンム</t>
    </rPh>
    <rPh sb="17" eb="19">
      <t>ケイヤク</t>
    </rPh>
    <rPh sb="62" eb="64">
      <t>タイショウ</t>
    </rPh>
    <phoneticPr fontId="7"/>
  </si>
  <si>
    <t>①基本分単価に含まれる事務職員及び非常勤事務職員の配置状況</t>
    <rPh sb="1" eb="3">
      <t>キホン</t>
    </rPh>
    <rPh sb="3" eb="4">
      <t>ブン</t>
    </rPh>
    <rPh sb="4" eb="6">
      <t>タンカ</t>
    </rPh>
    <rPh sb="7" eb="8">
      <t>フク</t>
    </rPh>
    <rPh sb="11" eb="13">
      <t>ジム</t>
    </rPh>
    <rPh sb="13" eb="15">
      <t>ショクイン</t>
    </rPh>
    <rPh sb="15" eb="16">
      <t>オヨ</t>
    </rPh>
    <rPh sb="17" eb="20">
      <t>ヒジョウキン</t>
    </rPh>
    <rPh sb="20" eb="22">
      <t>ジム</t>
    </rPh>
    <rPh sb="22" eb="24">
      <t>ショクイン</t>
    </rPh>
    <rPh sb="25" eb="27">
      <t>ハイチ</t>
    </rPh>
    <rPh sb="27" eb="29">
      <t>ジョウキョウ</t>
    </rPh>
    <phoneticPr fontId="7"/>
  </si>
  <si>
    <t>　　②事務職員及び非常勤事務職員の雇用状況</t>
    <rPh sb="3" eb="5">
      <t>ジム</t>
    </rPh>
    <rPh sb="5" eb="7">
      <t>ショクイン</t>
    </rPh>
    <rPh sb="7" eb="8">
      <t>オヨ</t>
    </rPh>
    <rPh sb="9" eb="12">
      <t>ヒジョウキン</t>
    </rPh>
    <rPh sb="12" eb="14">
      <t>ジム</t>
    </rPh>
    <rPh sb="14" eb="16">
      <t>ショクイン</t>
    </rPh>
    <rPh sb="17" eb="19">
      <t>コヨウ</t>
    </rPh>
    <rPh sb="19" eb="21">
      <t>ジョウキョウ</t>
    </rPh>
    <phoneticPr fontId="7"/>
  </si>
  <si>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7"/>
  </si>
  <si>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7"/>
  </si>
  <si>
    <t>現施設
雇用開始
年月日</t>
    <phoneticPr fontId="7"/>
  </si>
  <si>
    <t>※保育支援者として雇用・配置している職員は労働時間数に関わらず、全員記載してください。</t>
    <rPh sb="1" eb="3">
      <t>ホイク</t>
    </rPh>
    <rPh sb="3" eb="6">
      <t>シエンシャ</t>
    </rPh>
    <rPh sb="9" eb="11">
      <t>コヨウ</t>
    </rPh>
    <rPh sb="12" eb="14">
      <t>ハイチ</t>
    </rPh>
    <rPh sb="18" eb="20">
      <t>ショクイン</t>
    </rPh>
    <rPh sb="21" eb="23">
      <t>ロウドウ</t>
    </rPh>
    <rPh sb="23" eb="25">
      <t>ジカン</t>
    </rPh>
    <rPh sb="25" eb="26">
      <t>スウ</t>
    </rPh>
    <rPh sb="27" eb="28">
      <t>カカ</t>
    </rPh>
    <rPh sb="32" eb="34">
      <t>ゼンイン</t>
    </rPh>
    <rPh sb="34" eb="36">
      <t>キサイ</t>
    </rPh>
    <phoneticPr fontId="7"/>
  </si>
  <si>
    <t>※各加算項目対象欄に記載の職員と氏名の重複がないこと。</t>
    <rPh sb="10" eb="12">
      <t>キサイ</t>
    </rPh>
    <rPh sb="13" eb="15">
      <t>ショクイン</t>
    </rPh>
    <phoneticPr fontId="7"/>
  </si>
  <si>
    <t>業務内容</t>
    <rPh sb="0" eb="2">
      <t>ギョウム</t>
    </rPh>
    <rPh sb="2" eb="4">
      <t>ナイヨウ</t>
    </rPh>
    <phoneticPr fontId="7"/>
  </si>
  <si>
    <t>※　「事務」を選択する場合、基本分単価に含まれる事務職員に加え、別途保育支援者を配置していること。</t>
    <rPh sb="34" eb="36">
      <t>ホイク</t>
    </rPh>
    <rPh sb="36" eb="39">
      <t>シエンシャ</t>
    </rPh>
    <phoneticPr fontId="7"/>
  </si>
  <si>
    <t>合計人数</t>
    <rPh sb="0" eb="2">
      <t>ゴウケイ</t>
    </rPh>
    <rPh sb="2" eb="4">
      <t>ニンズウ</t>
    </rPh>
    <phoneticPr fontId="6"/>
  </si>
  <si>
    <t>また、「事務職員配置加算」、「事務負担対応加配加算」、「保育者業務支援事業費助成」の順に記載すること</t>
    <phoneticPr fontId="6"/>
  </si>
  <si>
    <t>人</t>
    <rPh sb="0" eb="1">
      <t>ニン</t>
    </rPh>
    <phoneticPr fontId="6"/>
  </si>
  <si>
    <t>委託先</t>
    <rPh sb="0" eb="3">
      <t>イタクサキ</t>
    </rPh>
    <phoneticPr fontId="7"/>
  </si>
  <si>
    <t>従事者数</t>
    <rPh sb="0" eb="3">
      <t>ジュウジシャ</t>
    </rPh>
    <rPh sb="3" eb="4">
      <t>スウ</t>
    </rPh>
    <phoneticPr fontId="6"/>
  </si>
  <si>
    <t>現施設
配置開始
年月日</t>
    <rPh sb="0" eb="1">
      <t>ゲン</t>
    </rPh>
    <rPh sb="1" eb="3">
      <t>シセツ</t>
    </rPh>
    <rPh sb="4" eb="6">
      <t>ハイチ</t>
    </rPh>
    <rPh sb="6" eb="8">
      <t>カイシ</t>
    </rPh>
    <rPh sb="9" eb="12">
      <t>ネンガッピ</t>
    </rPh>
    <phoneticPr fontId="7"/>
  </si>
  <si>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7"/>
  </si>
  <si>
    <t>（ア）前年の雇用状況表を参考に、前年同月の保育士数（常勤換算後）と前年同月の保育士以外の人数（実人数）を入力してください</t>
    <rPh sb="3" eb="5">
      <t>ゼンネン</t>
    </rPh>
    <rPh sb="6" eb="8">
      <t>コヨウ</t>
    </rPh>
    <rPh sb="8" eb="10">
      <t>ジョウキョウ</t>
    </rPh>
    <rPh sb="10" eb="11">
      <t>ヒョウ</t>
    </rPh>
    <rPh sb="12" eb="14">
      <t>サンコウ</t>
    </rPh>
    <rPh sb="16" eb="18">
      <t>ゼンネン</t>
    </rPh>
    <rPh sb="18" eb="20">
      <t>ドウゲツ</t>
    </rPh>
    <rPh sb="21" eb="24">
      <t>ホイクシ</t>
    </rPh>
    <rPh sb="24" eb="25">
      <t>スウ</t>
    </rPh>
    <rPh sb="26" eb="28">
      <t>ジョウキン</t>
    </rPh>
    <rPh sb="28" eb="30">
      <t>カンサン</t>
    </rPh>
    <rPh sb="30" eb="31">
      <t>ゴ</t>
    </rPh>
    <rPh sb="33" eb="35">
      <t>ゼンネン</t>
    </rPh>
    <rPh sb="35" eb="37">
      <t>ドウゲツ</t>
    </rPh>
    <rPh sb="38" eb="41">
      <t>ホイクシ</t>
    </rPh>
    <rPh sb="41" eb="43">
      <t>イガイ</t>
    </rPh>
    <rPh sb="44" eb="46">
      <t>ニンズウ</t>
    </rPh>
    <rPh sb="47" eb="48">
      <t>ジツ</t>
    </rPh>
    <rPh sb="48" eb="50">
      <t>ニンズウ</t>
    </rPh>
    <rPh sb="52" eb="54">
      <t>ニュウリョク</t>
    </rPh>
    <phoneticPr fontId="7"/>
  </si>
  <si>
    <t>※前年同月の実績がない場合は、開所月の保育士数（常勤換算後）と開所月の保育士以外の人数（実人数）を入力してください</t>
    <rPh sb="1" eb="3">
      <t>ゼンネン</t>
    </rPh>
    <rPh sb="3" eb="5">
      <t>ドウゲツ</t>
    </rPh>
    <rPh sb="6" eb="8">
      <t>ジッセキ</t>
    </rPh>
    <rPh sb="11" eb="13">
      <t>バアイ</t>
    </rPh>
    <rPh sb="15" eb="17">
      <t>カイショ</t>
    </rPh>
    <rPh sb="17" eb="18">
      <t>ツキ</t>
    </rPh>
    <rPh sb="19" eb="22">
      <t>ホイクシ</t>
    </rPh>
    <rPh sb="22" eb="23">
      <t>スウ</t>
    </rPh>
    <rPh sb="24" eb="26">
      <t>ジョウキン</t>
    </rPh>
    <rPh sb="26" eb="28">
      <t>カンサン</t>
    </rPh>
    <rPh sb="28" eb="29">
      <t>ゴ</t>
    </rPh>
    <rPh sb="31" eb="33">
      <t>カイショ</t>
    </rPh>
    <rPh sb="33" eb="34">
      <t>ツキ</t>
    </rPh>
    <rPh sb="35" eb="38">
      <t>ホイクシ</t>
    </rPh>
    <rPh sb="38" eb="40">
      <t>イガイ</t>
    </rPh>
    <rPh sb="41" eb="43">
      <t>ニンズウ</t>
    </rPh>
    <rPh sb="44" eb="45">
      <t>ジツ</t>
    </rPh>
    <rPh sb="45" eb="47">
      <t>ニンズウ</t>
    </rPh>
    <rPh sb="49" eb="51">
      <t>ニュウリョク</t>
    </rPh>
    <phoneticPr fontId="7"/>
  </si>
  <si>
    <t>今月の保育士数（常勤換算）</t>
    <rPh sb="0" eb="2">
      <t>コンゲツ</t>
    </rPh>
    <rPh sb="3" eb="6">
      <t>ホイクシ</t>
    </rPh>
    <rPh sb="6" eb="7">
      <t>スウ</t>
    </rPh>
    <rPh sb="8" eb="10">
      <t>ジョウキン</t>
    </rPh>
    <rPh sb="10" eb="12">
      <t>カンサン</t>
    </rPh>
    <phoneticPr fontId="7"/>
  </si>
  <si>
    <t>前年同月の保育士数（常勤換算）</t>
    <rPh sb="0" eb="2">
      <t>ゼンネン</t>
    </rPh>
    <rPh sb="2" eb="4">
      <t>ドウゲツ</t>
    </rPh>
    <rPh sb="5" eb="8">
      <t>ホイクシ</t>
    </rPh>
    <rPh sb="8" eb="9">
      <t>スウ</t>
    </rPh>
    <rPh sb="10" eb="12">
      <t>ジョウキン</t>
    </rPh>
    <rPh sb="12" eb="14">
      <t>カンサン</t>
    </rPh>
    <phoneticPr fontId="7"/>
  </si>
  <si>
    <t>今月の保育士以外の人数（実人数）</t>
    <rPh sb="0" eb="2">
      <t>コンゲツ</t>
    </rPh>
    <rPh sb="3" eb="6">
      <t>ホイクシ</t>
    </rPh>
    <rPh sb="6" eb="8">
      <t>イガイ</t>
    </rPh>
    <rPh sb="9" eb="11">
      <t>ニンズウ</t>
    </rPh>
    <rPh sb="12" eb="13">
      <t>ジツ</t>
    </rPh>
    <rPh sb="13" eb="15">
      <t>ニンズウ</t>
    </rPh>
    <phoneticPr fontId="7"/>
  </si>
  <si>
    <t>前年同月の保育士以外の人数（実人数）</t>
    <rPh sb="0" eb="2">
      <t>ゼンネン</t>
    </rPh>
    <rPh sb="2" eb="4">
      <t>ドウゲツ</t>
    </rPh>
    <rPh sb="5" eb="8">
      <t>ホイクシ</t>
    </rPh>
    <rPh sb="8" eb="10">
      <t>イガイ</t>
    </rPh>
    <rPh sb="11" eb="13">
      <t>ニンズウ</t>
    </rPh>
    <rPh sb="14" eb="15">
      <t>ジツ</t>
    </rPh>
    <rPh sb="15" eb="17">
      <t>ニンズウ</t>
    </rPh>
    <phoneticPr fontId="7"/>
  </si>
  <si>
    <t>※17保育者業務支援事業費助成に記載の者を含む</t>
    <rPh sb="21" eb="22">
      <t>フク</t>
    </rPh>
    <phoneticPr fontId="7"/>
  </si>
  <si>
    <t>（イ）前月の対象経費（注）の実支出額の合計を入力してください</t>
    <rPh sb="19" eb="21">
      <t>ゴウケイ</t>
    </rPh>
    <phoneticPr fontId="7"/>
  </si>
  <si>
    <t>円</t>
    <rPh sb="0" eb="1">
      <t>エン</t>
    </rPh>
    <phoneticPr fontId="7"/>
  </si>
  <si>
    <t>委託料、使用料及び賃借料</t>
    <phoneticPr fontId="6"/>
  </si>
  <si>
    <t>令和３</t>
    <rPh sb="0" eb="1">
      <t>レイ</t>
    </rPh>
    <rPh sb="1" eb="2">
      <t>ワ</t>
    </rPh>
    <phoneticPr fontId="6"/>
  </si>
  <si>
    <t>Ｒ３</t>
    <phoneticPr fontId="6"/>
  </si>
  <si>
    <t>※a+b≧ ｈ</t>
    <phoneticPr fontId="7"/>
  </si>
  <si>
    <t xml:space="preserve">※  t ≧ l 、教育補助者を雇用している場合 u ≧ l </t>
    <rPh sb="10" eb="12">
      <t>キョウイク</t>
    </rPh>
    <rPh sb="12" eb="14">
      <t>ホジョ</t>
    </rPh>
    <rPh sb="14" eb="15">
      <t>シャ</t>
    </rPh>
    <rPh sb="16" eb="18">
      <t>コヨウ</t>
    </rPh>
    <rPh sb="22" eb="24">
      <t>バアイ</t>
    </rPh>
    <phoneticPr fontId="7"/>
  </si>
  <si>
    <t>※t≧ ｓ、教育補助者を雇用している場合はu≧ ｓ</t>
    <rPh sb="6" eb="8">
      <t>キョウイク</t>
    </rPh>
    <rPh sb="8" eb="10">
      <t>ホジョ</t>
    </rPh>
    <rPh sb="10" eb="11">
      <t>シャ</t>
    </rPh>
    <rPh sb="12" eb="14">
      <t>コヨウ</t>
    </rPh>
    <rPh sb="18" eb="20">
      <t>バアイ</t>
    </rPh>
    <phoneticPr fontId="7"/>
  </si>
  <si>
    <t>ウ：ｄについては利用定員が該当する場合は必ず人数を記載すること。eについては標準時間認定を受けた子どもが利用する場合は必ず人数を記載すること。f及びｇについては必ず人数を記載すること。→必ず（a+b≧ ｈ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オヨ</t>
    </rPh>
    <rPh sb="80" eb="81">
      <t>カナラ</t>
    </rPh>
    <rPh sb="82" eb="84">
      <t>ニンズウ</t>
    </rPh>
    <rPh sb="85" eb="87">
      <t>キサイ</t>
    </rPh>
    <rPh sb="93" eb="94">
      <t>カナラ</t>
    </rPh>
    <phoneticPr fontId="7"/>
  </si>
  <si>
    <t>ア：「国基準による保育教諭配置（ ｈ ）」を超えて、その他加算による保育教諭配置をしている場合（a+b＞ ｈ ）は、配置の実態に合わせてi、j欄に人数を計上すること。また、a+bが ｈを下回る場合には、ｋ欄に下回る人数をマイナス表記で計上すること。</t>
    <rPh sb="3" eb="4">
      <t>クニ</t>
    </rPh>
    <rPh sb="4" eb="6">
      <t>キジュン</t>
    </rPh>
    <rPh sb="11" eb="13">
      <t>キョウユ</t>
    </rPh>
    <rPh sb="22" eb="23">
      <t>コ</t>
    </rPh>
    <rPh sb="26" eb="29">
      <t>ソノタ</t>
    </rPh>
    <rPh sb="29" eb="31">
      <t>カサン</t>
    </rPh>
    <rPh sb="34" eb="36">
      <t>ホイク</t>
    </rPh>
    <rPh sb="36" eb="38">
      <t>キョウユ</t>
    </rPh>
    <rPh sb="38" eb="40">
      <t>ハイチ</t>
    </rPh>
    <rPh sb="45" eb="47">
      <t>バアイ</t>
    </rPh>
    <rPh sb="58" eb="60">
      <t>ハイチ</t>
    </rPh>
    <rPh sb="61" eb="63">
      <t>ジッタイ</t>
    </rPh>
    <rPh sb="64" eb="65">
      <t>ア</t>
    </rPh>
    <phoneticPr fontId="7"/>
  </si>
  <si>
    <t>エ：基準保育教諭数の合計（ｌ）は原則として対象保育教諭数以下となること（ ｔ ≧ ｌ）。教育補助者をチーム保育に算入している場合は、教育補助者を含める保育教諭数を適用する （u≧ l）。</t>
    <rPh sb="4" eb="6">
      <t>ホイク</t>
    </rPh>
    <rPh sb="6" eb="8">
      <t>キョウユ</t>
    </rPh>
    <rPh sb="8" eb="9">
      <t>カズ</t>
    </rPh>
    <rPh sb="16" eb="18">
      <t>ゲンソク</t>
    </rPh>
    <rPh sb="23" eb="25">
      <t>ホイク</t>
    </rPh>
    <rPh sb="25" eb="27">
      <t>キョウユ</t>
    </rPh>
    <rPh sb="27" eb="28">
      <t>スウ</t>
    </rPh>
    <rPh sb="44" eb="46">
      <t>キョウイク</t>
    </rPh>
    <rPh sb="46" eb="48">
      <t>ホジョ</t>
    </rPh>
    <rPh sb="48" eb="49">
      <t>シャ</t>
    </rPh>
    <rPh sb="53" eb="55">
      <t>ホイク</t>
    </rPh>
    <rPh sb="56" eb="58">
      <t>サンニュウ</t>
    </rPh>
    <rPh sb="62" eb="64">
      <t>バアイ</t>
    </rPh>
    <rPh sb="66" eb="68">
      <t>キョウイク</t>
    </rPh>
    <rPh sb="68" eb="70">
      <t>ホジョ</t>
    </rPh>
    <rPh sb="70" eb="71">
      <t>シャ</t>
    </rPh>
    <rPh sb="72" eb="73">
      <t>フク</t>
    </rPh>
    <rPh sb="75" eb="77">
      <t>ホイク</t>
    </rPh>
    <rPh sb="77" eb="79">
      <t>キョウユ</t>
    </rPh>
    <rPh sb="79" eb="80">
      <t>スウ</t>
    </rPh>
    <rPh sb="81" eb="83">
      <t>テキヨウ</t>
    </rPh>
    <phoneticPr fontId="7"/>
  </si>
  <si>
    <t>ア：国基準及び横浜市基準による基準保育教諭数（ｌ+o）を超えて、その他加算の保育教諭配置をしている場合（ t ＞l+o ）は、配置の実態に合わせてp～ｒ欄にアルファベット順に従って人数を計上すること。(p及びｑは1人、rは２・３号の利用定員に応じて１～５人)</t>
    <rPh sb="2" eb="3">
      <t>クニ</t>
    </rPh>
    <rPh sb="3" eb="5">
      <t>キジュン</t>
    </rPh>
    <rPh sb="5" eb="6">
      <t>オヨ</t>
    </rPh>
    <rPh sb="7" eb="10">
      <t>ヨコハマシ</t>
    </rPh>
    <rPh sb="10" eb="12">
      <t>キジュン</t>
    </rPh>
    <rPh sb="15" eb="17">
      <t>キジュン</t>
    </rPh>
    <rPh sb="19" eb="21">
      <t>キョウユ</t>
    </rPh>
    <rPh sb="28" eb="29">
      <t>コ</t>
    </rPh>
    <rPh sb="32" eb="35">
      <t>ソノタ</t>
    </rPh>
    <rPh sb="35" eb="37">
      <t>カサン</t>
    </rPh>
    <rPh sb="40" eb="42">
      <t>キョウユ</t>
    </rPh>
    <rPh sb="42" eb="44">
      <t>ハイチ</t>
    </rPh>
    <rPh sb="49" eb="51">
      <t>バアイ</t>
    </rPh>
    <rPh sb="63" eb="65">
      <t>ハイチ</t>
    </rPh>
    <rPh sb="66" eb="68">
      <t>ジッタイ</t>
    </rPh>
    <rPh sb="69" eb="70">
      <t>ア</t>
    </rPh>
    <rPh sb="76" eb="77">
      <t>ラン</t>
    </rPh>
    <rPh sb="102" eb="103">
      <t>オヨ</t>
    </rPh>
    <rPh sb="114" eb="115">
      <t>ゴウ</t>
    </rPh>
    <rPh sb="116" eb="118">
      <t>リヨウ</t>
    </rPh>
    <rPh sb="118" eb="120">
      <t>テイイン</t>
    </rPh>
    <rPh sb="121" eb="122">
      <t>オウ</t>
    </rPh>
    <rPh sb="127" eb="128">
      <t>ニン</t>
    </rPh>
    <phoneticPr fontId="7"/>
  </si>
  <si>
    <t>ウ：横浜市基準の保育教諭数の合計（ｓ）は原則として対象保育教諭数以下となること（ ｔ ≧ ｓ、教育補助者を雇用している場合は u ≧ ｓ )。</t>
    <rPh sb="2" eb="5">
      <t>ヨコハマシ</t>
    </rPh>
    <rPh sb="10" eb="12">
      <t>キョウユ</t>
    </rPh>
    <rPh sb="20" eb="22">
      <t>ゲンソク</t>
    </rPh>
    <rPh sb="29" eb="31">
      <t>キョウユ</t>
    </rPh>
    <phoneticPr fontId="7"/>
  </si>
  <si>
    <t>９　栄養管理加算</t>
    <rPh sb="2" eb="4">
      <t>エイヨウ</t>
    </rPh>
    <rPh sb="4" eb="6">
      <t>カンリ</t>
    </rPh>
    <rPh sb="6" eb="8">
      <t>カサン</t>
    </rPh>
    <phoneticPr fontId="7"/>
  </si>
  <si>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rPh sb="13" eb="15">
      <t>エイヨウ</t>
    </rPh>
    <rPh sb="15" eb="17">
      <t>カンリ</t>
    </rPh>
    <rPh sb="17" eb="19">
      <t>カサン</t>
    </rPh>
    <rPh sb="20" eb="22">
      <t>タイショウ</t>
    </rPh>
    <rPh sb="25" eb="27">
      <t>ショクイン</t>
    </rPh>
    <rPh sb="28" eb="29">
      <t>ノゾ</t>
    </rPh>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</si>
  <si>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</si>
  <si>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C：給食実施加算で「外部搬入」の区分を選択し、かつ「７　請求月初日の調理業務の実施体制」【２・３号】で「調理業務を全部委託している」を選択した場合は、雇用契約等により本加算に係る栄養士を配置していること。</t>
    <rPh sb="2" eb="4">
      <t>キュウショク</t>
    </rPh>
    <rPh sb="4" eb="6">
      <t>ジッシ</t>
    </rPh>
    <rPh sb="6" eb="8">
      <t>カサン</t>
    </rPh>
    <rPh sb="10" eb="12">
      <t>ガイブ</t>
    </rPh>
    <rPh sb="12" eb="14">
      <t>ハンニュウ</t>
    </rPh>
    <rPh sb="16" eb="18">
      <t>クブン</t>
    </rPh>
    <rPh sb="19" eb="21">
      <t>センタク</t>
    </rPh>
    <rPh sb="48" eb="49">
      <t>ゴウ</t>
    </rPh>
    <rPh sb="52" eb="54">
      <t>チョウリ</t>
    </rPh>
    <rPh sb="54" eb="56">
      <t>ギョウム</t>
    </rPh>
    <rPh sb="57" eb="59">
      <t>ゼンブ</t>
    </rPh>
    <rPh sb="59" eb="61">
      <t>イタク</t>
    </rPh>
    <rPh sb="67" eb="69">
      <t>センタク</t>
    </rPh>
    <rPh sb="71" eb="73">
      <t>バアイ</t>
    </rPh>
    <phoneticPr fontId="7"/>
  </si>
  <si>
    <t>B：給食実施加算で「外部搬入」の区分を選択し、かつ「７　請求月初日の調理業務の実施体制」【２・３号】で「自施設の職員が調理している」を選択した場合は、「常勤換算後の調理員数」(ｘ+ｙ)が基本分単価に含まれる調理員数を下回る場合、もしくは基本分単価及び他の加算の認定に当たって求められる職員が本加算に係る栄養士としての業務を兼務している場合をいう（基本分単価に含まれる調理員：２・３号の利用定員40人以下は１人、41～150人は２人、151人以上は2.5人）。</t>
    <rPh sb="2" eb="4">
      <t>キュウショク</t>
    </rPh>
    <rPh sb="4" eb="6">
      <t>ジッシ</t>
    </rPh>
    <rPh sb="6" eb="8">
      <t>カサン</t>
    </rPh>
    <rPh sb="10" eb="12">
      <t>ガイブ</t>
    </rPh>
    <rPh sb="12" eb="14">
      <t>ハンニュウ</t>
    </rPh>
    <rPh sb="16" eb="18">
      <t>クブン</t>
    </rPh>
    <rPh sb="19" eb="21">
      <t>センタク</t>
    </rPh>
    <rPh sb="48" eb="49">
      <t>ゴウ</t>
    </rPh>
    <rPh sb="52" eb="53">
      <t>ジ</t>
    </rPh>
    <rPh sb="53" eb="55">
      <t>シセツ</t>
    </rPh>
    <rPh sb="56" eb="58">
      <t>ショクイン</t>
    </rPh>
    <rPh sb="59" eb="61">
      <t>チョウリ</t>
    </rPh>
    <rPh sb="67" eb="69">
      <t>センタク</t>
    </rPh>
    <rPh sb="71" eb="73">
      <t>バアイ</t>
    </rPh>
    <rPh sb="118" eb="120">
      <t>キホン</t>
    </rPh>
    <rPh sb="120" eb="121">
      <t>ブン</t>
    </rPh>
    <rPh sb="121" eb="123">
      <t>タンカ</t>
    </rPh>
    <rPh sb="123" eb="124">
      <t>オヨ</t>
    </rPh>
    <phoneticPr fontId="7"/>
  </si>
  <si>
    <t>10　食育推進助成②（栄養士格付け）</t>
    <rPh sb="3" eb="5">
      <t>ショクイク</t>
    </rPh>
    <rPh sb="5" eb="7">
      <t>スイシン</t>
    </rPh>
    <rPh sb="7" eb="9">
      <t>ジョセイ</t>
    </rPh>
    <rPh sb="11" eb="14">
      <t>エイヨウシ</t>
    </rPh>
    <rPh sb="14" eb="15">
      <t>カク</t>
    </rPh>
    <rPh sb="15" eb="16">
      <t>ヅ</t>
    </rPh>
    <phoneticPr fontId="7"/>
  </si>
  <si>
    <t>※「９　栄養管理加算」に記載の栄養士に加えて更に１か月あたり所定労働時間120時間以上勤務の栄養士を雇用（実人数）している場合には食育推進助成②（栄養士格付）を助成します。（上限：利用定員41～150人は１人まで、151人以上は２人まで）</t>
    <phoneticPr fontId="7"/>
  </si>
  <si>
    <t>11　看護職雇用加算　</t>
    <phoneticPr fontId="7"/>
  </si>
  <si>
    <t>12　医療的ケア対応看護師雇用費</t>
    <rPh sb="3" eb="6">
      <t>イリョウテキ</t>
    </rPh>
    <rPh sb="8" eb="10">
      <t>タイオウ</t>
    </rPh>
    <rPh sb="10" eb="13">
      <t>カンゴシ</t>
    </rPh>
    <rPh sb="13" eb="15">
      <t>コヨウ</t>
    </rPh>
    <rPh sb="15" eb="16">
      <t>ヒ</t>
    </rPh>
    <phoneticPr fontId="7"/>
  </si>
  <si>
    <t>①　１か月あたりの所定労働時間が120時間以上の看護職　※「11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7"/>
  </si>
  <si>
    <t>②　月120時間以上の看護職に加えて、更に雇用している看護職</t>
    <rPh sb="2" eb="3">
      <t>ツキ</t>
    </rPh>
    <rPh sb="6" eb="8">
      <t>ジカン</t>
    </rPh>
    <rPh sb="8" eb="10">
      <t>イジョウ</t>
    </rPh>
    <rPh sb="11" eb="14">
      <t>カンゴショク</t>
    </rPh>
    <rPh sb="15" eb="16">
      <t>クワ</t>
    </rPh>
    <rPh sb="19" eb="20">
      <t>サラ</t>
    </rPh>
    <rPh sb="21" eb="23">
      <t>コヨウ</t>
    </rPh>
    <rPh sb="27" eb="30">
      <t>カンゴショク</t>
    </rPh>
    <phoneticPr fontId="7"/>
  </si>
  <si>
    <t>13　保育補助者雇用経費　</t>
    <rPh sb="3" eb="5">
      <t>ホイク</t>
    </rPh>
    <rPh sb="5" eb="8">
      <t>ホジョシャ</t>
    </rPh>
    <rPh sb="8" eb="10">
      <t>コヨウ</t>
    </rPh>
    <rPh sb="10" eb="12">
      <t>ケイヒ</t>
    </rPh>
    <phoneticPr fontId="7"/>
  </si>
  <si>
    <t>14　療育支援加算　</t>
    <rPh sb="3" eb="5">
      <t>リョウイク</t>
    </rPh>
    <rPh sb="5" eb="7">
      <t>シエン</t>
    </rPh>
    <rPh sb="7" eb="9">
      <t>カサン</t>
    </rPh>
    <phoneticPr fontId="7"/>
  </si>
  <si>
    <t>15　講師配置加算及び指導充実加配加算　</t>
    <rPh sb="3" eb="5">
      <t>コウシ</t>
    </rPh>
    <rPh sb="5" eb="7">
      <t>ハイチ</t>
    </rPh>
    <rPh sb="7" eb="9">
      <t>カサン</t>
    </rPh>
    <rPh sb="9" eb="10">
      <t>オヨ</t>
    </rPh>
    <rPh sb="11" eb="13">
      <t>シドウ</t>
    </rPh>
    <rPh sb="13" eb="15">
      <t>ジュウジツ</t>
    </rPh>
    <rPh sb="15" eb="17">
      <t>カハイ</t>
    </rPh>
    <rPh sb="17" eb="19">
      <t>カサン</t>
    </rPh>
    <phoneticPr fontId="7"/>
  </si>
  <si>
    <t>ア　基本分単価及び他の加算等の認定に当たって求められる必要教員数を超えて配置している非常勤講師（講師配置加算分）</t>
    <rPh sb="2" eb="4">
      <t>キホン</t>
    </rPh>
    <rPh sb="4" eb="5">
      <t>ブン</t>
    </rPh>
    <rPh sb="5" eb="7">
      <t>タンカ</t>
    </rPh>
    <rPh sb="7" eb="8">
      <t>オヨ</t>
    </rPh>
    <rPh sb="9" eb="10">
      <t>タ</t>
    </rPh>
    <rPh sb="11" eb="13">
      <t>カサン</t>
    </rPh>
    <rPh sb="13" eb="14">
      <t>トウ</t>
    </rPh>
    <rPh sb="15" eb="17">
      <t>ニンテイ</t>
    </rPh>
    <rPh sb="18" eb="19">
      <t>ア</t>
    </rPh>
    <rPh sb="22" eb="23">
      <t>モト</t>
    </rPh>
    <rPh sb="27" eb="29">
      <t>ヒツヨウ</t>
    </rPh>
    <rPh sb="29" eb="31">
      <t>キョウイン</t>
    </rPh>
    <rPh sb="31" eb="32">
      <t>スウ</t>
    </rPh>
    <rPh sb="33" eb="34">
      <t>コ</t>
    </rPh>
    <rPh sb="36" eb="38">
      <t>ハイチ</t>
    </rPh>
    <rPh sb="42" eb="45">
      <t>ヒジョウキン</t>
    </rPh>
    <rPh sb="45" eb="47">
      <t>コウシ</t>
    </rPh>
    <rPh sb="48" eb="50">
      <t>コウシ</t>
    </rPh>
    <rPh sb="50" eb="52">
      <t>ハイチ</t>
    </rPh>
    <rPh sb="52" eb="54">
      <t>カサン</t>
    </rPh>
    <rPh sb="54" eb="55">
      <t>ブン</t>
    </rPh>
    <phoneticPr fontId="7"/>
  </si>
  <si>
    <t>16　事務職員配置加算及び事務負担対応加配加算</t>
    <rPh sb="3" eb="5">
      <t>ジム</t>
    </rPh>
    <rPh sb="5" eb="7">
      <t>ショクイン</t>
    </rPh>
    <rPh sb="7" eb="9">
      <t>ハイチ</t>
    </rPh>
    <rPh sb="9" eb="11">
      <t>カサン</t>
    </rPh>
    <rPh sb="11" eb="12">
      <t>オヨ</t>
    </rPh>
    <phoneticPr fontId="7"/>
  </si>
  <si>
    <r>
      <t>※②</t>
    </r>
    <r>
      <rPr>
        <b/>
        <sz val="10"/>
        <rFont val="ＭＳ Ｐ明朝"/>
        <family val="1"/>
        <charset val="128"/>
      </rPr>
      <t>ア、イ記入</t>
    </r>
    <r>
      <rPr>
        <sz val="10"/>
        <rFont val="ＭＳ Ｐ明朝"/>
        <family val="1"/>
        <charset val="128"/>
      </rPr>
      <t>（⇒事務職員配置加算）　又は　</t>
    </r>
    <r>
      <rPr>
        <b/>
        <sz val="10"/>
        <rFont val="ＭＳ Ｐ明朝"/>
        <family val="1"/>
        <charset val="128"/>
      </rPr>
      <t>ア、イ、ウ記入</t>
    </r>
    <r>
      <rPr>
        <sz val="10"/>
        <rFont val="ＭＳ Ｐ明朝"/>
        <family val="1"/>
        <charset val="128"/>
      </rPr>
      <t>（⇒事務負担対応加配加算）</t>
    </r>
    <rPh sb="19" eb="20">
      <t>マタ</t>
    </rPh>
    <rPh sb="37" eb="39">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</si>
  <si>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7" eb="39">
      <t>タイオウ</t>
    </rPh>
    <rPh sb="39" eb="41">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</si>
  <si>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9" eb="41">
      <t>カハイ</t>
    </rPh>
    <phoneticPr fontId="7"/>
  </si>
  <si>
    <t>　　ア　　専従の事務職員及び非常勤事務職員がいる場合記入（基本分単価分）</t>
    <phoneticPr fontId="7"/>
  </si>
  <si>
    <t>17　保育者業務支援事業費助成</t>
    <rPh sb="3" eb="5">
      <t>ホイク</t>
    </rPh>
    <rPh sb="5" eb="6">
      <t>シャ</t>
    </rPh>
    <rPh sb="6" eb="8">
      <t>ギョウム</t>
    </rPh>
    <rPh sb="8" eb="10">
      <t>シエン</t>
    </rPh>
    <rPh sb="10" eb="12">
      <t>ジギョウ</t>
    </rPh>
    <rPh sb="12" eb="13">
      <t>ヒ</t>
    </rPh>
    <rPh sb="13" eb="15">
      <t>ジョセイ</t>
    </rPh>
    <phoneticPr fontId="7"/>
  </si>
  <si>
    <r>
      <t>　・請求月初日の保育支援者（事務職員等、保育教諭等の業務を支援する者）の雇用状況</t>
    </r>
    <r>
      <rPr>
        <u/>
        <sz val="10"/>
        <rFont val="ＭＳ Ｐ明朝"/>
        <family val="1"/>
        <charset val="128"/>
      </rPr>
      <t>（雇用契約等により配置（派遣職員を含む）している場合のみ記入）</t>
    </r>
    <rPh sb="8" eb="10">
      <t>ホイク</t>
    </rPh>
    <rPh sb="10" eb="12">
      <t>シエン</t>
    </rPh>
    <rPh sb="12" eb="13">
      <t>シャ</t>
    </rPh>
    <rPh sb="22" eb="24">
      <t>キョウユ</t>
    </rPh>
    <rPh sb="24" eb="25">
      <t>トウ</t>
    </rPh>
    <rPh sb="36" eb="38">
      <t>コヨウ</t>
    </rPh>
    <rPh sb="38" eb="40">
      <t>ジョウキョウ</t>
    </rPh>
    <rPh sb="49" eb="51">
      <t>ハイチ</t>
    </rPh>
    <rPh sb="64" eb="66">
      <t>バアイ</t>
    </rPh>
    <rPh sb="68" eb="70">
      <t>キニュウ</t>
    </rPh>
    <phoneticPr fontId="7"/>
  </si>
  <si>
    <r>
      <t>・請求月初日の保育支援者（事務職員等、保育教諭等の業務を支援する者）の業務委託状況</t>
    </r>
    <r>
      <rPr>
        <u/>
        <sz val="10"/>
        <rFont val="ＭＳ Ｐ明朝"/>
        <family val="1"/>
        <charset val="128"/>
      </rPr>
      <t>（業務委託の場合のみ記入）</t>
    </r>
    <rPh sb="7" eb="9">
      <t>ホイク</t>
    </rPh>
    <rPh sb="9" eb="11">
      <t>シエン</t>
    </rPh>
    <rPh sb="11" eb="12">
      <t>シャ</t>
    </rPh>
    <rPh sb="21" eb="23">
      <t>キョウユ</t>
    </rPh>
    <rPh sb="23" eb="24">
      <t>トウ</t>
    </rPh>
    <rPh sb="35" eb="37">
      <t>ギョウム</t>
    </rPh>
    <rPh sb="37" eb="39">
      <t>イタク</t>
    </rPh>
    <rPh sb="39" eb="41">
      <t>ジョウキョウ</t>
    </rPh>
    <rPh sb="42" eb="44">
      <t>ギョウム</t>
    </rPh>
    <rPh sb="44" eb="46">
      <t>イタク</t>
    </rPh>
    <rPh sb="47" eb="49">
      <t>バアイ</t>
    </rPh>
    <rPh sb="51" eb="53">
      <t>キニュウ</t>
    </rPh>
    <phoneticPr fontId="7"/>
  </si>
  <si>
    <t>※17保育者業務支援事業費助成に記載の者を除く</t>
    <phoneticPr fontId="7"/>
  </si>
  <si>
    <t>（ウ）10万円未満の場合対象経費の実支出額を記入</t>
    <rPh sb="12" eb="14">
      <t>タイショウ</t>
    </rPh>
    <rPh sb="14" eb="16">
      <t>ケイヒ</t>
    </rPh>
    <rPh sb="17" eb="20">
      <t>ジツシシュツ</t>
    </rPh>
    <rPh sb="20" eb="21">
      <t>ガク</t>
    </rPh>
    <phoneticPr fontId="7"/>
  </si>
  <si>
    <t>（注）保育支援者を雇用するために必要な報酬、給料、職員手当等（処遇改善等加算による手当は除く）、賃金、報酬費、旅費、共済費、役務費、</t>
    <rPh sb="31" eb="33">
      <t>ショグウ</t>
    </rPh>
    <rPh sb="33" eb="35">
      <t>カイゼン</t>
    </rPh>
    <rPh sb="35" eb="36">
      <t>トウ</t>
    </rPh>
    <rPh sb="36" eb="38">
      <t>カサン</t>
    </rPh>
    <rPh sb="41" eb="43">
      <t>テアテ</t>
    </rPh>
    <rPh sb="44" eb="45">
      <t>ノゾ</t>
    </rPh>
    <rPh sb="55" eb="57">
      <t>リョヒ</t>
    </rPh>
    <rPh sb="58" eb="60">
      <t>キョウサイ</t>
    </rPh>
    <rPh sb="60" eb="61">
      <t>ヒ</t>
    </rPh>
    <rPh sb="62" eb="65">
      <t>エキムヒ</t>
    </rPh>
    <phoneticPr fontId="7"/>
  </si>
  <si>
    <t>認定こども園●●</t>
    <rPh sb="0" eb="2">
      <t>ニンテイ</t>
    </rPh>
    <rPh sb="5" eb="6">
      <t>エン</t>
    </rPh>
    <phoneticPr fontId="7"/>
  </si>
  <si>
    <t>○○</t>
    <phoneticPr fontId="7"/>
  </si>
  <si>
    <t>□□　■■</t>
    <phoneticPr fontId="7"/>
  </si>
  <si>
    <t>045-000-0000</t>
    <phoneticPr fontId="7"/>
  </si>
  <si>
    <t>◎◎　◎◎</t>
    <phoneticPr fontId="7"/>
  </si>
  <si>
    <t>平成○○年
４月１日</t>
    <phoneticPr fontId="7"/>
  </si>
  <si>
    <t>□□　□□</t>
    <phoneticPr fontId="7"/>
  </si>
  <si>
    <t>平○幼二第00000号（神奈川県）、神奈川県-000000</t>
    <phoneticPr fontId="7"/>
  </si>
  <si>
    <t>★★　◎◎</t>
    <phoneticPr fontId="7"/>
  </si>
  <si>
    <t>000000（看護師）</t>
    <phoneticPr fontId="7"/>
  </si>
  <si>
    <t>(  看護師  )</t>
    <rPh sb="3" eb="6">
      <t>カンゴシ</t>
    </rPh>
    <phoneticPr fontId="7"/>
  </si>
  <si>
    <t>☆☆　□□</t>
    <phoneticPr fontId="7"/>
  </si>
  <si>
    <t>平○幼二第00000号（神奈川県）</t>
    <phoneticPr fontId="7"/>
  </si>
  <si>
    <t>神奈川県-000000</t>
    <phoneticPr fontId="7"/>
  </si>
  <si>
    <t>○○　○○</t>
    <phoneticPr fontId="7"/>
  </si>
  <si>
    <t>平成○○年
４月１日</t>
    <phoneticPr fontId="7"/>
  </si>
  <si>
    <t>△△　△△</t>
    <phoneticPr fontId="7"/>
  </si>
  <si>
    <t>平成○○年
４月１日</t>
    <rPh sb="0" eb="2">
      <t>ヘイセイ</t>
    </rPh>
    <phoneticPr fontId="7"/>
  </si>
  <si>
    <r>
      <t>（登録番号：</t>
    </r>
    <r>
      <rPr>
        <sz val="8"/>
        <rFont val="HGS創英角ｺﾞｼｯｸUB"/>
        <family val="3"/>
        <charset val="128"/>
      </rPr>
      <t>平○幼二第00000号（神奈川県）</t>
    </r>
    <r>
      <rPr>
        <sz val="11"/>
        <rFont val="ＭＳ Ｐ明朝"/>
        <family val="1"/>
        <charset val="128"/>
      </rPr>
      <t>）</t>
    </r>
    <rPh sb="1" eb="3">
      <t>トウロク</t>
    </rPh>
    <rPh sb="3" eb="5">
      <t>バンゴウ</t>
    </rPh>
    <phoneticPr fontId="7"/>
  </si>
  <si>
    <t>▼▼　▼▼</t>
    <phoneticPr fontId="7"/>
  </si>
  <si>
    <t>神奈川県-000000：平成30年１月31日</t>
    <rPh sb="12" eb="14">
      <t>ヘイセイ</t>
    </rPh>
    <rPh sb="16" eb="17">
      <t>ネン</t>
    </rPh>
    <rPh sb="18" eb="19">
      <t>ガツ</t>
    </rPh>
    <rPh sb="21" eb="22">
      <t>ニチ</t>
    </rPh>
    <phoneticPr fontId="7"/>
  </si>
  <si>
    <t>神奈川県-000000：平成30年３月31日</t>
    <rPh sb="12" eb="14">
      <t>ヘイセイ</t>
    </rPh>
    <rPh sb="16" eb="17">
      <t>ネン</t>
    </rPh>
    <rPh sb="18" eb="19">
      <t>ガツ</t>
    </rPh>
    <rPh sb="21" eb="22">
      <t>ニチ</t>
    </rPh>
    <phoneticPr fontId="7"/>
  </si>
  <si>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7"/>
  </si>
  <si>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</si>
  <si>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</si>
  <si>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</si>
  <si>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7"/>
  </si>
  <si>
    <t>令和元</t>
    <rPh sb="0" eb="1">
      <t>レイ</t>
    </rPh>
    <rPh sb="1" eb="2">
      <t>ワ</t>
    </rPh>
    <rPh sb="2" eb="3">
      <t>モト</t>
    </rPh>
    <phoneticPr fontId="7"/>
  </si>
  <si>
    <t>令和２</t>
    <rPh sb="0" eb="1">
      <t>レイ</t>
    </rPh>
    <rPh sb="1" eb="2">
      <t>ワ</t>
    </rPh>
    <phoneticPr fontId="7"/>
  </si>
  <si>
    <t>☆☆　□□</t>
    <phoneticPr fontId="7"/>
  </si>
  <si>
    <r>
      <t>（登録番号：</t>
    </r>
    <r>
      <rPr>
        <sz val="8"/>
        <rFont val="HGS創英角ｺﾞｼｯｸUB"/>
        <family val="3"/>
        <charset val="128"/>
      </rPr>
      <t>　平○幼二第00000号（神奈川県）神奈川県-000000　</t>
    </r>
    <r>
      <rPr>
        <sz val="8"/>
        <rFont val="ＭＳ Ｐ明朝"/>
        <family val="1"/>
        <charset val="128"/>
      </rPr>
      <t>）</t>
    </r>
    <rPh sb="1" eb="3">
      <t>トウロク</t>
    </rPh>
    <rPh sb="3" eb="5">
      <t>バンゴウ</t>
    </rPh>
    <phoneticPr fontId="7"/>
  </si>
  <si>
    <t>△△　△△</t>
    <phoneticPr fontId="7"/>
  </si>
  <si>
    <r>
      <t>（登録番号：</t>
    </r>
    <r>
      <rPr>
        <sz val="11"/>
        <rFont val="HGS創英角ｺﾞｼｯｸUB"/>
        <family val="3"/>
        <charset val="128"/>
      </rPr>
      <t>000000</t>
    </r>
    <r>
      <rPr>
        <sz val="11"/>
        <rFont val="ＭＳ Ｐ明朝"/>
        <family val="1"/>
        <charset val="128"/>
      </rPr>
      <t>）</t>
    </r>
    <phoneticPr fontId="7"/>
  </si>
  <si>
    <r>
      <t>（登録番号：</t>
    </r>
    <r>
      <rPr>
        <sz val="11"/>
        <rFont val="HGS創英角ｺﾞｼｯｸUB"/>
        <family val="3"/>
        <charset val="128"/>
      </rPr>
      <t>000000</t>
    </r>
    <r>
      <rPr>
        <sz val="11"/>
        <rFont val="ＭＳ Ｐ明朝"/>
        <family val="1"/>
        <charset val="128"/>
      </rPr>
      <t>）</t>
    </r>
    <rPh sb="1" eb="3">
      <t>トウロク</t>
    </rPh>
    <rPh sb="3" eb="5">
      <t>バンゴウ</t>
    </rPh>
    <phoneticPr fontId="7"/>
  </si>
  <si>
    <t>○○　◎◎</t>
    <phoneticPr fontId="7"/>
  </si>
  <si>
    <t>▲▲　▲▲</t>
    <phoneticPr fontId="7"/>
  </si>
  <si>
    <t>■■　■■</t>
    <phoneticPr fontId="7"/>
  </si>
  <si>
    <t>▲▲　☆☆</t>
    <phoneticPr fontId="7"/>
  </si>
  <si>
    <r>
      <t>（登録番号：</t>
    </r>
    <r>
      <rPr>
        <sz val="6"/>
        <rFont val="ＭＳ Ｐ明朝"/>
        <family val="1"/>
        <charset val="128"/>
      </rPr>
      <t>平○幼二第00000号（神奈川県）、神奈川県-000000</t>
    </r>
    <r>
      <rPr>
        <sz val="11"/>
        <rFont val="ＭＳ Ｐ明朝"/>
        <family val="1"/>
        <charset val="128"/>
      </rPr>
      <t>）</t>
    </r>
    <rPh sb="1" eb="3">
      <t>トウロク</t>
    </rPh>
    <rPh sb="3" eb="5">
      <t>バンゴウ</t>
    </rPh>
    <phoneticPr fontId="7"/>
  </si>
  <si>
    <t>○○　▲▲</t>
    <phoneticPr fontId="7"/>
  </si>
  <si>
    <t>平成○○年
４月１日</t>
    <phoneticPr fontId="7"/>
  </si>
  <si>
    <t>◎◎　■■</t>
    <phoneticPr fontId="7"/>
  </si>
  <si>
    <t>■■　◎◎</t>
    <phoneticPr fontId="7"/>
  </si>
  <si>
    <t>□□　◎◎</t>
    <phoneticPr fontId="7"/>
  </si>
  <si>
    <t>★★　★★</t>
    <phoneticPr fontId="6"/>
  </si>
  <si>
    <t>平成○○年
４月１日</t>
    <phoneticPr fontId="6"/>
  </si>
  <si>
    <t>☆☆☆</t>
    <phoneticPr fontId="6"/>
  </si>
  <si>
    <t>△△　▲▲</t>
    <phoneticPr fontId="6"/>
  </si>
  <si>
    <t>△△　▲▲</t>
    <phoneticPr fontId="6"/>
  </si>
  <si>
    <t>○○保育園</t>
    <rPh sb="2" eb="5">
      <t>ホイクエン</t>
    </rPh>
    <phoneticPr fontId="7"/>
  </si>
  <si>
    <t>Ｒ３</t>
    <phoneticPr fontId="6"/>
  </si>
  <si>
    <t>※a+b≧ ｈ</t>
    <phoneticPr fontId="7"/>
  </si>
  <si>
    <t>※「９　栄養管理加算」に記載の栄養士に加えて更に１か月あたり所定労働時間120時間以上勤務の栄養士を雇用（実人数）している場合には食育推進助成②（栄養士格付）を助成します。（上限：利用定員41～150人は１人まで、151人以上は２人まで）</t>
    <phoneticPr fontId="7"/>
  </si>
  <si>
    <t>11　看護職雇用加算　</t>
    <phoneticPr fontId="7"/>
  </si>
  <si>
    <t>　　ア　　専従の事務職員及び非常勤事務職員がいる場合記入（基本分単価分）</t>
    <phoneticPr fontId="7"/>
  </si>
  <si>
    <t>※17保育者業務支援事業費助成に記載の者を除く</t>
    <phoneticPr fontId="7"/>
  </si>
  <si>
    <r>
      <t>・請求月初日の調理員数　</t>
    </r>
    <r>
      <rPr>
        <u/>
        <sz val="10"/>
        <rFont val="ＭＳ Ｐ明朝"/>
        <family val="1"/>
        <charset val="128"/>
      </rPr>
      <t>※「８　請求月初日の調理員の雇用状況」に記載の調理員数</t>
    </r>
    <rPh sb="1" eb="3">
      <t>セイキュウ</t>
    </rPh>
    <rPh sb="3" eb="4">
      <t>ツキ</t>
    </rPh>
    <rPh sb="4" eb="6">
      <t>ショニチ</t>
    </rPh>
    <rPh sb="7" eb="10">
      <t>チョウリイン</t>
    </rPh>
    <rPh sb="10" eb="11">
      <t>スウ</t>
    </rPh>
    <rPh sb="32" eb="34">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</si>
</sst>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0_ "/>
    <numFmt numFmtId="179" formatCode="#,##0_ "/>
  </numFmts>
  <fonts count="38">
    <font>
      <sz val="11"/>
      <color theme="1"/>
      <name val="ＭＳ Ｐゴシック"/>
      <family val="2"/>
      <scheme val="minor"/>
    </font>
    <font>
      <sz val="11"/>
      <color theme="1"/>
      <name val="ＭＳ Ｐゴシック"/>
      <family val="2"/>
      <scheme val="minor"/>
    </font>
    <font>
      <sz val="9"/>
      <color rgb="FF000000"/>
      <name val="MS UI Gothic"/>
      <family val="3"/>
      <charset val="128"/>
    </font>
    <font>
      <sz val="11"/>
      <color indexed="8"/>
      <name val="ＭＳ Ｐゴシック"/>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4"/>
      <name val="HGS創英角ｺﾞｼｯｸUB"/>
      <family val="3"/>
      <charset val="128"/>
    </font>
    <font>
      <sz val="11"/>
      <name val="ＭＳ Ｐゴシック"/>
      <family val="3"/>
      <charset val="128"/>
    </font>
    <font>
      <u/>
      <sz val="16"/>
      <name val="HGS創英角ｺﾞｼｯｸUB"/>
      <family val="3"/>
      <charset val="128"/>
    </font>
    <font>
      <u/>
      <sz val="10"/>
      <name val="ＭＳ Ｐ明朝"/>
      <family val="1"/>
      <charset val="128"/>
    </font>
    <font>
      <sz val="16"/>
      <name val="HGS創英角ｺﾞｼｯｸUB"/>
      <family val="3"/>
      <charset val="128"/>
    </font>
    <font>
      <i/>
      <sz val="10"/>
      <name val="ＭＳ Ｐ明朝"/>
      <family val="1"/>
      <charset val="128"/>
    </font>
    <font>
      <sz val="11"/>
      <name val="ＭＳ ゴシック"/>
      <family val="3"/>
      <charset val="128"/>
    </font>
    <font>
      <sz val="7.5"/>
      <name val="ＭＳ Ｐ明朝"/>
      <family val="1"/>
      <charset val="128"/>
    </font>
    <font>
      <sz val="7"/>
      <name val="ＭＳ Ｐ明朝"/>
      <family val="1"/>
      <charset val="128"/>
    </font>
    <font>
      <sz val="16"/>
      <name val="ＭＳ Ｐ明朝"/>
      <family val="1"/>
      <charset val="128"/>
    </font>
    <font>
      <sz val="6"/>
      <name val="ＭＳ Ｐ明朝"/>
      <family val="1"/>
      <charset val="128"/>
    </font>
    <font>
      <sz val="10"/>
      <name val="HGｺﾞｼｯｸM"/>
      <family val="3"/>
      <charset val="128"/>
    </font>
    <font>
      <sz val="9.5"/>
      <name val="ＭＳ Ｐ明朝"/>
      <family val="1"/>
      <charset val="128"/>
    </font>
    <font>
      <sz val="20"/>
      <name val="HGP創英角ｺﾞｼｯｸUB"/>
      <family val="3"/>
      <charset val="128"/>
    </font>
    <font>
      <sz val="8"/>
      <name val="HGS創英角ｺﾞｼｯｸUB"/>
      <family val="3"/>
      <charset val="128"/>
    </font>
    <font>
      <sz val="12"/>
      <name val="ＭＳ Ｐゴシック"/>
      <family val="3"/>
      <charset val="128"/>
    </font>
    <font>
      <sz val="9"/>
      <name val="HGS創英角ｺﾞｼｯｸUB"/>
      <family val="3"/>
      <charset val="128"/>
    </font>
    <font>
      <sz val="18"/>
      <name val="HGS創英角ｺﾞｼｯｸUB"/>
      <family val="3"/>
      <charset val="128"/>
    </font>
    <font>
      <sz val="11"/>
      <name val="HGS創英角ｺﾞｼｯｸUB"/>
      <family val="3"/>
      <charset val="128"/>
    </font>
    <font>
      <b/>
      <sz val="9"/>
      <color indexed="81"/>
      <name val="ＭＳ Ｐゴシック"/>
      <family val="3"/>
      <charset val="128"/>
    </font>
    <font>
      <sz val="9"/>
      <name val="ＭＳ 明朝"/>
      <family val="1"/>
      <charset val="128"/>
    </font>
    <font>
      <b/>
      <sz val="10"/>
      <name val="ＭＳ Ｐ明朝"/>
      <family val="1"/>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63"/>
        <bgColor indexed="64"/>
      </patternFill>
    </fill>
    <fill>
      <patternFill patternType="solid">
        <fgColor indexed="2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indexed="27"/>
        <bgColor indexed="64"/>
      </patternFill>
    </fill>
    <fill>
      <patternFill patternType="solid">
        <fgColor rgb="FF33CCCC"/>
        <bgColor indexed="64"/>
      </patternFill>
    </fill>
    <fill>
      <patternFill patternType="solid">
        <fgColor rgb="FFFFC000"/>
        <bgColor indexed="64"/>
      </patternFill>
    </fill>
  </fills>
  <borders count="1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dotted">
        <color indexed="64"/>
      </top>
      <bottom/>
      <diagonal/>
    </border>
    <border>
      <left/>
      <right style="thin">
        <color indexed="64"/>
      </right>
      <top style="dotted">
        <color indexed="64"/>
      </top>
      <bottom/>
      <diagonal/>
    </border>
    <border>
      <left/>
      <right style="double">
        <color indexed="64"/>
      </right>
      <top style="dotted">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right style="dotted">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dotted">
        <color indexed="64"/>
      </top>
      <bottom/>
      <diagonal/>
    </border>
    <border>
      <left style="dotted">
        <color indexed="64"/>
      </left>
      <right/>
      <top style="dott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diagonal/>
    </border>
    <border>
      <left style="dotted">
        <color indexed="64"/>
      </left>
      <right/>
      <top/>
      <bottom style="hair">
        <color indexed="64"/>
      </bottom>
      <diagonal/>
    </border>
    <border>
      <left style="dotted">
        <color indexed="64"/>
      </left>
      <right/>
      <top/>
      <bottom/>
      <diagonal/>
    </border>
    <border>
      <left style="hair">
        <color indexed="64"/>
      </left>
      <right/>
      <top/>
      <bottom/>
      <diagonal/>
    </border>
    <border>
      <left/>
      <right style="hair">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style="dotted">
        <color indexed="64"/>
      </left>
      <right/>
      <top/>
      <bottom style="double">
        <color indexed="64"/>
      </bottom>
      <diagonal/>
    </border>
    <border>
      <left/>
      <right style="dotted">
        <color indexed="64"/>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dotted">
        <color indexed="64"/>
      </right>
      <top style="double">
        <color indexed="64"/>
      </top>
      <bottom/>
      <diagonal/>
    </border>
    <border>
      <left style="dotted">
        <color indexed="64"/>
      </left>
      <right/>
      <top style="double">
        <color indexed="64"/>
      </top>
      <bottom/>
      <diagonal/>
    </border>
    <border>
      <left/>
      <right style="dotted">
        <color indexed="64"/>
      </right>
      <top style="double">
        <color indexed="64"/>
      </top>
      <bottom/>
      <diagonal/>
    </border>
    <border>
      <left/>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dotted">
        <color indexed="64"/>
      </right>
      <top style="thin">
        <color indexed="64"/>
      </top>
      <bottom/>
      <diagonal/>
    </border>
    <border>
      <left style="dotted">
        <color indexed="64"/>
      </left>
      <right/>
      <top style="thin">
        <color indexed="64"/>
      </top>
      <bottom/>
      <diagonal/>
    </border>
    <border>
      <left style="hair">
        <color indexed="64"/>
      </left>
      <right style="dotted">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double">
        <color indexed="64"/>
      </bottom>
      <diagonal/>
    </border>
    <border>
      <left style="dashed">
        <color indexed="64"/>
      </left>
      <right/>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3" fillId="0" borderId="0"/>
    <xf numFmtId="0" fontId="17" fillId="0" borderId="0">
      <alignment vertical="center"/>
    </xf>
    <xf numFmtId="0" fontId="1" fillId="0" borderId="0"/>
  </cellStyleXfs>
  <cellXfs count="1676">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12"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8" fillId="2" borderId="0" xfId="1" applyFont="1" applyFill="1" applyAlignment="1" applyProtection="1">
      <alignment vertical="top" wrapText="1"/>
    </xf>
    <xf numFmtId="0" fontId="15" fillId="2" borderId="0" xfId="1" applyFont="1" applyFill="1" applyAlignment="1" applyProtection="1">
      <alignment vertical="center"/>
    </xf>
    <xf numFmtId="0" fontId="15" fillId="2" borderId="13" xfId="1" applyFont="1" applyFill="1" applyBorder="1" applyAlignment="1" applyProtection="1">
      <alignment horizontal="center" vertical="center"/>
    </xf>
    <xf numFmtId="0" fontId="8" fillId="2" borderId="0" xfId="1" applyFont="1" applyFill="1" applyAlignment="1" applyProtection="1"/>
    <xf numFmtId="0" fontId="14" fillId="2" borderId="0" xfId="1" applyFont="1" applyFill="1" applyBorder="1" applyAlignment="1" applyProtection="1">
      <alignment vertical="top" shrinkToFit="1"/>
    </xf>
    <xf numFmtId="0" fontId="14" fillId="2" borderId="0" xfId="1" applyFont="1" applyFill="1" applyBorder="1" applyAlignment="1" applyProtection="1">
      <alignment horizontal="left" vertical="top" shrinkToFit="1"/>
    </xf>
    <xf numFmtId="0" fontId="8" fillId="3" borderId="0" xfId="1" applyFont="1" applyFill="1" applyAlignment="1" applyProtection="1">
      <alignment horizontal="left" vertical="center" wrapText="1"/>
    </xf>
    <xf numFmtId="0" fontId="8" fillId="2" borderId="0" xfId="1" applyFont="1" applyFill="1" applyBorder="1" applyAlignment="1" applyProtection="1">
      <alignment horizontal="left" vertical="center" shrinkToFit="1"/>
    </xf>
    <xf numFmtId="0" fontId="8" fillId="2" borderId="0" xfId="1" applyFont="1" applyFill="1" applyAlignment="1" applyProtection="1">
      <alignment vertical="top"/>
    </xf>
    <xf numFmtId="0" fontId="8" fillId="2" borderId="0" xfId="1" applyFont="1" applyFill="1" applyBorder="1" applyAlignment="1" applyProtection="1">
      <alignment vertical="top"/>
    </xf>
    <xf numFmtId="0" fontId="8" fillId="2" borderId="0" xfId="1" applyFont="1" applyFill="1" applyBorder="1" applyAlignment="1" applyProtection="1">
      <alignment vertical="center" wrapText="1"/>
    </xf>
    <xf numFmtId="0" fontId="12" fillId="2" borderId="0" xfId="1" applyFont="1" applyFill="1" applyBorder="1" applyAlignment="1" applyProtection="1">
      <alignment vertical="top"/>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wrapText="1"/>
    </xf>
    <xf numFmtId="0" fontId="8" fillId="0" borderId="0" xfId="1" applyFont="1" applyFill="1" applyAlignment="1" applyProtection="1">
      <alignment vertical="center"/>
    </xf>
    <xf numFmtId="0" fontId="21" fillId="2" borderId="58" xfId="1" applyFont="1" applyFill="1" applyBorder="1" applyAlignment="1" applyProtection="1">
      <alignment vertical="center"/>
    </xf>
    <xf numFmtId="0" fontId="21" fillId="2" borderId="59" xfId="1" applyFont="1" applyFill="1" applyBorder="1" applyAlignment="1" applyProtection="1">
      <alignment vertical="center"/>
    </xf>
    <xf numFmtId="0" fontId="23" fillId="2" borderId="0" xfId="1" applyFont="1" applyFill="1" applyAlignment="1" applyProtection="1">
      <alignment vertical="center"/>
    </xf>
    <xf numFmtId="0" fontId="14" fillId="2" borderId="0" xfId="1" applyFont="1" applyFill="1" applyAlignment="1" applyProtection="1">
      <alignment vertical="center"/>
    </xf>
    <xf numFmtId="0" fontId="20" fillId="2" borderId="0" xfId="1" applyFont="1" applyFill="1" applyBorder="1" applyAlignment="1" applyProtection="1">
      <alignment vertical="center"/>
    </xf>
    <xf numFmtId="0" fontId="20" fillId="2" borderId="10" xfId="1" applyFont="1" applyFill="1" applyBorder="1" applyAlignment="1" applyProtection="1">
      <alignment vertical="center"/>
    </xf>
    <xf numFmtId="0" fontId="20" fillId="2" borderId="6" xfId="1" applyFont="1" applyFill="1" applyBorder="1" applyAlignment="1" applyProtection="1">
      <alignment vertical="center"/>
    </xf>
    <xf numFmtId="0" fontId="20" fillId="5"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2" fillId="2" borderId="13" xfId="1" applyFont="1" applyFill="1" applyBorder="1" applyAlignment="1" applyProtection="1">
      <alignment vertical="center" wrapText="1"/>
    </xf>
    <xf numFmtId="0" fontId="12" fillId="2" borderId="10" xfId="1" applyFont="1" applyFill="1" applyBorder="1" applyAlignment="1" applyProtection="1">
      <alignment vertical="center" wrapText="1"/>
    </xf>
    <xf numFmtId="0" fontId="12" fillId="2" borderId="11" xfId="1" applyFont="1" applyFill="1" applyBorder="1" applyAlignment="1" applyProtection="1">
      <alignment vertical="center" wrapText="1"/>
    </xf>
    <xf numFmtId="0" fontId="27" fillId="0" borderId="0" xfId="2" applyFont="1" applyProtection="1">
      <alignment vertical="center"/>
    </xf>
    <xf numFmtId="0" fontId="27" fillId="0" borderId="0" xfId="2" applyFont="1" applyAlignment="1" applyProtection="1">
      <alignment vertical="center"/>
    </xf>
    <xf numFmtId="1" fontId="27" fillId="0" borderId="0" xfId="2" applyNumberFormat="1" applyFont="1" applyAlignment="1" applyProtection="1">
      <alignment vertical="center"/>
    </xf>
    <xf numFmtId="177" fontId="27" fillId="0" borderId="0" xfId="2" applyNumberFormat="1" applyFont="1" applyAlignment="1" applyProtection="1">
      <alignment vertical="center"/>
    </xf>
    <xf numFmtId="0" fontId="19" fillId="2" borderId="0" xfId="1" applyFont="1" applyFill="1" applyAlignment="1" applyProtection="1">
      <alignment horizontal="center" vertical="center" shrinkToFit="1"/>
    </xf>
    <xf numFmtId="0" fontId="14" fillId="2" borderId="0" xfId="1" applyFont="1" applyFill="1" applyBorder="1" applyAlignment="1" applyProtection="1">
      <alignment horizontal="right" vertical="center" shrinkToFit="1"/>
    </xf>
    <xf numFmtId="0" fontId="12" fillId="2" borderId="0" xfId="1" applyFont="1" applyFill="1" applyBorder="1" applyAlignment="1" applyProtection="1">
      <alignment horizontal="center" vertical="center"/>
    </xf>
    <xf numFmtId="0" fontId="20" fillId="2" borderId="0" xfId="1" applyFont="1" applyFill="1" applyBorder="1" applyAlignment="1" applyProtection="1">
      <alignment horizontal="center" vertical="center"/>
    </xf>
    <xf numFmtId="0" fontId="20" fillId="2" borderId="80" xfId="1" applyFont="1" applyFill="1" applyBorder="1" applyAlignment="1" applyProtection="1">
      <alignment vertical="center"/>
    </xf>
    <xf numFmtId="0" fontId="12" fillId="2" borderId="0" xfId="1" applyFont="1" applyFill="1" applyBorder="1" applyAlignment="1" applyProtection="1">
      <alignment horizontal="distributed" vertical="center" wrapText="1"/>
    </xf>
    <xf numFmtId="0" fontId="19" fillId="2" borderId="93" xfId="1" applyFont="1" applyFill="1" applyBorder="1" applyAlignment="1" applyProtection="1">
      <alignment vertical="center"/>
    </xf>
    <xf numFmtId="0" fontId="19" fillId="2" borderId="0" xfId="1" applyFont="1" applyFill="1" applyAlignment="1" applyProtection="1">
      <alignment vertical="center"/>
    </xf>
    <xf numFmtId="0" fontId="8" fillId="2" borderId="0" xfId="1" applyFont="1" applyFill="1" applyAlignment="1" applyProtection="1">
      <alignment vertical="center" wrapText="1"/>
    </xf>
    <xf numFmtId="0" fontId="8" fillId="0" borderId="0" xfId="1" applyFont="1" applyFill="1" applyAlignment="1" applyProtection="1">
      <alignment vertical="center" wrapText="1"/>
    </xf>
    <xf numFmtId="0" fontId="8" fillId="2" borderId="0" xfId="1" applyFont="1" applyFill="1" applyAlignment="1" applyProtection="1">
      <alignment vertical="center" shrinkToFit="1"/>
    </xf>
    <xf numFmtId="0" fontId="8" fillId="2" borderId="13" xfId="1" applyFont="1" applyFill="1" applyBorder="1" applyAlignment="1" applyProtection="1">
      <alignment vertical="center"/>
    </xf>
    <xf numFmtId="0" fontId="15"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wrapText="1" shrinkToFit="1"/>
    </xf>
    <xf numFmtId="0" fontId="15" fillId="2" borderId="0" xfId="1" applyFont="1" applyFill="1" applyBorder="1" applyAlignment="1" applyProtection="1">
      <alignment horizontal="center" vertical="center"/>
    </xf>
    <xf numFmtId="2" fontId="20" fillId="2" borderId="0" xfId="1" applyNumberFormat="1" applyFont="1" applyFill="1" applyBorder="1" applyAlignment="1" applyProtection="1">
      <alignment horizontal="center" vertical="center"/>
    </xf>
    <xf numFmtId="2" fontId="20" fillId="3" borderId="0" xfId="1" applyNumberFormat="1" applyFont="1" applyFill="1" applyBorder="1" applyAlignment="1" applyProtection="1">
      <alignment horizontal="center" vertical="center"/>
    </xf>
    <xf numFmtId="0" fontId="11" fillId="3" borderId="0" xfId="1" applyFont="1" applyFill="1" applyBorder="1" applyAlignment="1" applyProtection="1">
      <alignment horizontal="center" vertical="center"/>
    </xf>
    <xf numFmtId="0" fontId="15" fillId="3" borderId="0" xfId="1" applyFont="1" applyFill="1" applyBorder="1" applyAlignment="1" applyProtection="1">
      <alignment horizontal="center"/>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15" fillId="2" borderId="5" xfId="1" applyFont="1" applyFill="1" applyBorder="1" applyAlignment="1" applyProtection="1">
      <alignment vertical="center" shrinkToFit="1"/>
      <protection locked="0"/>
    </xf>
    <xf numFmtId="0" fontId="15" fillId="2" borderId="6" xfId="1" applyFont="1" applyFill="1" applyBorder="1" applyAlignment="1" applyProtection="1">
      <alignment vertical="center" shrinkToFit="1"/>
      <protection locked="0"/>
    </xf>
    <xf numFmtId="0" fontId="15" fillId="2" borderId="7" xfId="1" applyFont="1" applyFill="1" applyBorder="1" applyAlignment="1" applyProtection="1">
      <alignment vertical="center" shrinkToFit="1"/>
      <protection locked="0"/>
    </xf>
    <xf numFmtId="0" fontId="8" fillId="2" borderId="0" xfId="1" applyFont="1" applyFill="1" applyAlignment="1" applyProtection="1">
      <alignment vertical="center"/>
      <protection locked="0"/>
    </xf>
    <xf numFmtId="0" fontId="15" fillId="2" borderId="14" xfId="1" applyFont="1" applyFill="1" applyBorder="1" applyAlignment="1" applyProtection="1">
      <alignment vertical="center" shrinkToFit="1"/>
      <protection locked="0"/>
    </xf>
    <xf numFmtId="0" fontId="15" fillId="2" borderId="0" xfId="1" applyFont="1" applyFill="1" applyBorder="1" applyAlignment="1" applyProtection="1">
      <alignment vertical="center" shrinkToFit="1"/>
      <protection locked="0"/>
    </xf>
    <xf numFmtId="0" fontId="15" fillId="2" borderId="13" xfId="1" applyFont="1" applyFill="1" applyBorder="1" applyAlignment="1" applyProtection="1">
      <alignment vertical="center" shrinkToFit="1"/>
      <protection locked="0"/>
    </xf>
    <xf numFmtId="0" fontId="15" fillId="2" borderId="9" xfId="1" applyFont="1" applyFill="1" applyBorder="1" applyAlignment="1" applyProtection="1">
      <alignment vertical="center" shrinkToFit="1"/>
      <protection locked="0"/>
    </xf>
    <xf numFmtId="0" fontId="8" fillId="2" borderId="6" xfId="1" applyFont="1" applyFill="1" applyBorder="1" applyAlignment="1" applyProtection="1">
      <alignment vertical="top" wrapText="1"/>
    </xf>
    <xf numFmtId="0" fontId="8" fillId="2" borderId="0" xfId="1" applyFont="1" applyFill="1" applyBorder="1" applyAlignment="1" applyProtection="1">
      <alignment vertical="top" wrapText="1"/>
    </xf>
    <xf numFmtId="0" fontId="8" fillId="3" borderId="0" xfId="1" applyFont="1" applyFill="1" applyAlignment="1" applyProtection="1">
      <alignment vertical="center"/>
    </xf>
    <xf numFmtId="0" fontId="8" fillId="3" borderId="0" xfId="1" applyFont="1" applyFill="1" applyBorder="1" applyAlignment="1" applyProtection="1">
      <alignment vertical="top" wrapText="1"/>
    </xf>
    <xf numFmtId="0" fontId="12" fillId="3" borderId="0"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Alignment="1" applyProtection="1">
      <alignment horizontal="left" vertical="center"/>
    </xf>
    <xf numFmtId="0" fontId="15" fillId="2" borderId="0" xfId="1" applyFont="1" applyFill="1" applyAlignment="1" applyProtection="1">
      <alignment vertical="top" wrapText="1"/>
    </xf>
    <xf numFmtId="0" fontId="8" fillId="2" borderId="14" xfId="1" applyFont="1" applyFill="1" applyBorder="1" applyAlignment="1" applyProtection="1">
      <alignment vertical="center" wrapText="1"/>
      <protection locked="0"/>
    </xf>
    <xf numFmtId="0" fontId="8" fillId="2" borderId="14" xfId="1" applyFont="1" applyFill="1" applyBorder="1" applyAlignment="1" applyProtection="1">
      <alignment vertical="center"/>
      <protection locked="0"/>
    </xf>
    <xf numFmtId="2" fontId="8" fillId="3" borderId="0" xfId="1" applyNumberFormat="1" applyFont="1" applyFill="1" applyBorder="1" applyAlignment="1" applyProtection="1">
      <alignment vertical="center"/>
      <protection locked="0"/>
    </xf>
    <xf numFmtId="2" fontId="8" fillId="10" borderId="0" xfId="1" applyNumberFormat="1" applyFont="1" applyFill="1" applyBorder="1" applyAlignment="1" applyProtection="1">
      <alignment vertical="center"/>
    </xf>
    <xf numFmtId="0" fontId="8" fillId="2" borderId="7" xfId="1" applyFont="1" applyFill="1" applyBorder="1" applyAlignment="1" applyProtection="1">
      <alignment vertical="center" wrapText="1"/>
    </xf>
    <xf numFmtId="0" fontId="8" fillId="2" borderId="13" xfId="1" applyFont="1" applyFill="1" applyBorder="1" applyAlignment="1" applyProtection="1">
      <alignment vertical="center" wrapText="1"/>
    </xf>
    <xf numFmtId="0" fontId="9" fillId="2" borderId="0" xfId="1" applyFont="1" applyFill="1" applyBorder="1" applyAlignment="1" applyProtection="1">
      <alignment horizontal="center" vertical="center" shrinkToFit="1"/>
    </xf>
    <xf numFmtId="0" fontId="15" fillId="2" borderId="0" xfId="1" applyFont="1" applyFill="1" applyBorder="1" applyAlignment="1" applyProtection="1">
      <alignment horizontal="left" vertical="center"/>
    </xf>
    <xf numFmtId="0" fontId="11" fillId="2" borderId="0" xfId="1" applyFont="1" applyFill="1" applyBorder="1" applyAlignment="1" applyProtection="1">
      <alignment horizontal="center" vertical="center"/>
    </xf>
    <xf numFmtId="0" fontId="12" fillId="2" borderId="0" xfId="1" applyFont="1" applyFill="1" applyProtection="1"/>
    <xf numFmtId="0" fontId="8" fillId="2" borderId="0" xfId="1" applyFont="1" applyFill="1" applyAlignment="1" applyProtection="1">
      <alignment horizontal="left" vertical="top" wrapText="1"/>
    </xf>
    <xf numFmtId="0" fontId="8" fillId="2" borderId="0" xfId="1" applyFont="1" applyFill="1" applyBorder="1" applyAlignment="1" applyProtection="1"/>
    <xf numFmtId="0" fontId="31" fillId="2" borderId="0" xfId="1" applyFont="1" applyFill="1" applyAlignment="1" applyProtection="1"/>
    <xf numFmtId="0" fontId="8" fillId="2" borderId="0" xfId="1" applyFont="1" applyFill="1" applyBorder="1" applyAlignment="1" applyProtection="1">
      <alignment horizontal="center"/>
    </xf>
    <xf numFmtId="0" fontId="8" fillId="0" borderId="0" xfId="3" applyFont="1" applyProtection="1"/>
    <xf numFmtId="0" fontId="8" fillId="0" borderId="0" xfId="1" applyFont="1" applyFill="1" applyAlignment="1" applyProtection="1">
      <alignment vertical="center"/>
      <protection locked="0"/>
    </xf>
    <xf numFmtId="0" fontId="15" fillId="3" borderId="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protection locked="0"/>
    </xf>
    <xf numFmtId="0" fontId="15" fillId="2" borderId="0" xfId="1" applyFont="1" applyFill="1" applyBorder="1" applyAlignment="1" applyProtection="1">
      <alignment horizontal="left" vertical="top" wrapText="1"/>
    </xf>
    <xf numFmtId="0" fontId="8" fillId="3" borderId="0" xfId="1" applyFont="1" applyFill="1" applyBorder="1" applyAlignment="1" applyProtection="1">
      <alignment vertical="center"/>
    </xf>
    <xf numFmtId="0" fontId="20" fillId="3" borderId="0" xfId="1" applyFont="1" applyFill="1" applyBorder="1" applyAlignment="1" applyProtection="1">
      <alignment vertical="center"/>
      <protection locked="0"/>
    </xf>
    <xf numFmtId="0" fontId="12" fillId="2" borderId="0" xfId="1" applyFont="1" applyFill="1" applyBorder="1" applyAlignment="1" applyProtection="1">
      <alignment vertical="center"/>
      <protection locked="0"/>
    </xf>
    <xf numFmtId="0" fontId="11" fillId="2" borderId="0" xfId="1" applyFont="1" applyFill="1" applyBorder="1" applyAlignment="1" applyProtection="1">
      <alignment horizontal="center" vertical="center"/>
      <protection locked="0"/>
    </xf>
    <xf numFmtId="0" fontId="15"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8" fillId="0" borderId="0" xfId="3" applyFont="1" applyAlignment="1" applyProtection="1"/>
    <xf numFmtId="0" fontId="8" fillId="0" borderId="0" xfId="3" applyFont="1" applyBorder="1" applyProtection="1"/>
    <xf numFmtId="0" fontId="8" fillId="0" borderId="0" xfId="3" applyFont="1" applyFill="1" applyBorder="1" applyAlignment="1" applyProtection="1">
      <alignment vertical="center" wrapText="1"/>
    </xf>
    <xf numFmtId="0" fontId="5" fillId="0" borderId="0" xfId="3" applyFont="1" applyProtection="1"/>
    <xf numFmtId="0" fontId="33"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3" applyFont="1" applyBorder="1" applyProtection="1"/>
    <xf numFmtId="0" fontId="5" fillId="0" borderId="0" xfId="3" applyFont="1" applyFill="1" applyProtection="1"/>
    <xf numFmtId="0" fontId="5" fillId="0" borderId="0" xfId="3" applyFont="1" applyFill="1" applyBorder="1" applyAlignment="1" applyProtection="1">
      <alignment horizontal="center" vertical="center" wrapText="1"/>
      <protection locked="0"/>
    </xf>
    <xf numFmtId="0" fontId="5" fillId="0" borderId="0" xfId="3" applyFont="1" applyFill="1" applyBorder="1" applyProtection="1"/>
    <xf numFmtId="0" fontId="8" fillId="0" borderId="0" xfId="3" applyFont="1" applyFill="1" applyProtection="1"/>
    <xf numFmtId="0" fontId="8" fillId="0" borderId="0" xfId="3" applyFont="1" applyFill="1" applyBorder="1" applyAlignment="1" applyProtection="1">
      <alignment horizontal="left" vertical="center" shrinkToFit="1"/>
    </xf>
    <xf numFmtId="0" fontId="8" fillId="0" borderId="0" xfId="3" applyFont="1" applyBorder="1" applyAlignment="1" applyProtection="1">
      <alignment horizontal="left" vertical="center" shrinkToFit="1"/>
    </xf>
    <xf numFmtId="0" fontId="8" fillId="2" borderId="6" xfId="1" applyFont="1" applyFill="1" applyBorder="1" applyAlignment="1" applyProtection="1">
      <alignment vertical="center"/>
      <protection locked="0"/>
    </xf>
    <xf numFmtId="0" fontId="8" fillId="2" borderId="0" xfId="1" applyFont="1" applyFill="1" applyAlignment="1" applyProtection="1">
      <alignment horizontal="left" vertical="center"/>
      <protection locked="0"/>
    </xf>
    <xf numFmtId="0" fontId="8" fillId="2" borderId="0" xfId="1" applyFont="1" applyFill="1" applyBorder="1" applyAlignment="1" applyProtection="1">
      <alignment horizontal="center" vertical="center" shrinkToFit="1"/>
    </xf>
    <xf numFmtId="2" fontId="9" fillId="2" borderId="0" xfId="1" applyNumberFormat="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2" fontId="9" fillId="3" borderId="0" xfId="1" applyNumberFormat="1" applyFont="1" applyFill="1" applyBorder="1" applyAlignment="1" applyProtection="1">
      <alignment horizontal="center" vertical="center"/>
    </xf>
    <xf numFmtId="0" fontId="8" fillId="3" borderId="0" xfId="1" applyFont="1" applyFill="1" applyBorder="1" applyAlignment="1" applyProtection="1">
      <alignment horizontal="center" vertical="center" wrapText="1"/>
    </xf>
    <xf numFmtId="0" fontId="8" fillId="2" borderId="14" xfId="1" applyFont="1" applyFill="1" applyBorder="1" applyAlignment="1" applyProtection="1">
      <alignment vertical="center"/>
    </xf>
    <xf numFmtId="0" fontId="8" fillId="2" borderId="0" xfId="1" applyFont="1" applyFill="1" applyBorder="1" applyAlignment="1" applyProtection="1">
      <alignment vertical="center" shrinkToFit="1"/>
    </xf>
    <xf numFmtId="0" fontId="15" fillId="2" borderId="14" xfId="1" applyFont="1" applyFill="1" applyBorder="1" applyAlignment="1" applyProtection="1"/>
    <xf numFmtId="0" fontId="15" fillId="2" borderId="0" xfId="1" applyFont="1" applyFill="1" applyBorder="1" applyAlignment="1" applyProtection="1"/>
    <xf numFmtId="0" fontId="8" fillId="2" borderId="0" xfId="1" applyFont="1" applyFill="1" applyBorder="1" applyAlignment="1" applyProtection="1">
      <alignment horizontal="left" vertical="top" wrapText="1"/>
    </xf>
    <xf numFmtId="0" fontId="33" fillId="0" borderId="14" xfId="1" applyFont="1" applyFill="1" applyBorder="1" applyAlignment="1" applyProtection="1">
      <alignment vertical="center"/>
    </xf>
    <xf numFmtId="0" fontId="8" fillId="2" borderId="0" xfId="1" applyFont="1" applyFill="1" applyBorder="1" applyAlignment="1" applyProtection="1">
      <alignment horizontal="left" vertical="center"/>
    </xf>
    <xf numFmtId="0" fontId="8" fillId="2" borderId="0" xfId="3" applyFont="1" applyFill="1" applyAlignment="1" applyProtection="1">
      <alignment vertical="center"/>
    </xf>
    <xf numFmtId="0" fontId="8" fillId="0" borderId="0" xfId="3" applyFont="1" applyFill="1" applyAlignment="1" applyProtection="1">
      <alignment vertical="center"/>
    </xf>
    <xf numFmtId="0" fontId="8" fillId="2" borderId="0" xfId="3" applyFont="1" applyFill="1" applyBorder="1" applyAlignment="1" applyProtection="1">
      <alignment vertical="center"/>
    </xf>
    <xf numFmtId="0" fontId="8" fillId="2" borderId="13" xfId="3" applyFont="1" applyFill="1" applyBorder="1" applyAlignment="1" applyProtection="1">
      <alignment vertical="center"/>
    </xf>
    <xf numFmtId="0" fontId="15" fillId="2" borderId="14" xfId="3" applyFont="1" applyFill="1" applyBorder="1" applyAlignment="1" applyProtection="1"/>
    <xf numFmtId="0" fontId="15" fillId="2" borderId="0" xfId="3" applyFont="1" applyFill="1" applyBorder="1" applyAlignment="1" applyProtection="1"/>
    <xf numFmtId="0" fontId="8" fillId="2" borderId="0" xfId="3" applyFont="1" applyFill="1" applyAlignment="1" applyProtection="1"/>
    <xf numFmtId="0" fontId="15" fillId="2" borderId="0" xfId="3" applyFont="1" applyFill="1" applyBorder="1" applyAlignment="1" applyProtection="1">
      <alignment horizontal="left" vertical="center" shrinkToFit="1"/>
    </xf>
    <xf numFmtId="0" fontId="12" fillId="2" borderId="0" xfId="3" applyFont="1" applyFill="1" applyBorder="1" applyAlignment="1" applyProtection="1">
      <alignment horizontal="center" vertical="center" shrinkToFit="1"/>
    </xf>
    <xf numFmtId="0" fontId="9" fillId="2" borderId="0" xfId="3" applyFont="1" applyFill="1" applyBorder="1" applyAlignment="1" applyProtection="1">
      <alignment horizontal="center" vertical="center" wrapText="1" shrinkToFit="1"/>
    </xf>
    <xf numFmtId="2" fontId="11" fillId="2" borderId="0" xfId="3" applyNumberFormat="1" applyFont="1" applyFill="1" applyBorder="1" applyAlignment="1" applyProtection="1">
      <alignment horizontal="center" vertical="center" shrinkToFit="1"/>
    </xf>
    <xf numFmtId="1" fontId="11" fillId="2" borderId="0" xfId="3" applyNumberFormat="1" applyFont="1" applyFill="1" applyBorder="1" applyAlignment="1" applyProtection="1">
      <alignment horizontal="center" vertical="center" shrinkToFit="1"/>
    </xf>
    <xf numFmtId="2" fontId="20" fillId="3" borderId="0" xfId="3" applyNumberFormat="1" applyFont="1" applyFill="1" applyBorder="1" applyAlignment="1" applyProtection="1">
      <alignment horizontal="center" vertical="center" shrinkToFit="1"/>
    </xf>
    <xf numFmtId="0" fontId="15" fillId="3" borderId="0" xfId="3" applyFont="1" applyFill="1" applyBorder="1" applyAlignment="1" applyProtection="1"/>
    <xf numFmtId="0" fontId="15" fillId="2" borderId="0" xfId="1" applyFont="1" applyFill="1" applyBorder="1" applyAlignment="1" applyProtection="1">
      <alignment horizontal="center"/>
    </xf>
    <xf numFmtId="0" fontId="8" fillId="0" borderId="0" xfId="3" applyFont="1"/>
    <xf numFmtId="0" fontId="5" fillId="0" borderId="0" xfId="3" applyFont="1" applyFill="1" applyProtection="1">
      <protection locked="0"/>
    </xf>
    <xf numFmtId="0" fontId="8" fillId="0" borderId="0" xfId="3" applyFont="1" applyFill="1" applyAlignment="1" applyProtection="1">
      <alignment vertical="center" wrapText="1"/>
    </xf>
    <xf numFmtId="0" fontId="8" fillId="0" borderId="13" xfId="3" applyFont="1" applyFill="1" applyBorder="1" applyAlignment="1" applyProtection="1">
      <alignment vertical="center" wrapText="1"/>
    </xf>
    <xf numFmtId="0" fontId="8" fillId="0" borderId="0" xfId="3" applyFont="1" applyFill="1" applyBorder="1" applyAlignment="1" applyProtection="1">
      <alignment vertical="center"/>
    </xf>
    <xf numFmtId="0" fontId="8" fillId="0" borderId="6" xfId="3" applyFont="1" applyFill="1" applyBorder="1" applyAlignment="1" applyProtection="1">
      <alignment vertical="center"/>
    </xf>
    <xf numFmtId="0" fontId="33" fillId="0" borderId="0" xfId="1" applyFont="1" applyFill="1" applyBorder="1" applyAlignment="1" applyProtection="1">
      <alignment horizontal="center" vertical="center"/>
    </xf>
    <xf numFmtId="2" fontId="11" fillId="0" borderId="0" xfId="1" applyNumberFormat="1" applyFont="1" applyFill="1" applyBorder="1" applyAlignment="1" applyProtection="1">
      <alignment horizontal="center" vertical="center" shrinkToFit="1"/>
    </xf>
    <xf numFmtId="0" fontId="8" fillId="0" borderId="0" xfId="3" applyFont="1" applyBorder="1" applyAlignment="1" applyProtection="1">
      <alignment horizontal="center" vertical="center" wrapText="1"/>
    </xf>
    <xf numFmtId="0" fontId="8" fillId="0" borderId="0" xfId="3" applyFont="1" applyFill="1" applyBorder="1" applyProtection="1"/>
    <xf numFmtId="2" fontId="11" fillId="0" borderId="5" xfId="1" applyNumberFormat="1" applyFont="1" applyFill="1" applyBorder="1" applyAlignment="1" applyProtection="1">
      <alignment vertical="center" shrinkToFit="1"/>
      <protection locked="0"/>
    </xf>
    <xf numFmtId="2" fontId="11" fillId="0" borderId="6" xfId="1" applyNumberFormat="1" applyFont="1" applyFill="1" applyBorder="1" applyAlignment="1" applyProtection="1">
      <alignment vertical="center" shrinkToFit="1"/>
      <protection locked="0"/>
    </xf>
    <xf numFmtId="2" fontId="11" fillId="0" borderId="7" xfId="1" applyNumberFormat="1" applyFont="1" applyFill="1" applyBorder="1" applyAlignment="1" applyProtection="1">
      <alignment vertical="center" shrinkToFit="1"/>
      <protection locked="0"/>
    </xf>
    <xf numFmtId="0" fontId="8" fillId="2" borderId="14" xfId="1" applyFont="1" applyFill="1" applyBorder="1" applyAlignment="1" applyProtection="1">
      <alignment horizontal="center" vertical="center"/>
      <protection locked="0"/>
    </xf>
    <xf numFmtId="0" fontId="5" fillId="0" borderId="0" xfId="3" applyFont="1" applyFill="1" applyBorder="1" applyProtection="1">
      <protection locked="0"/>
    </xf>
    <xf numFmtId="2" fontId="11" fillId="0" borderId="9" xfId="1" applyNumberFormat="1" applyFont="1" applyFill="1" applyBorder="1" applyAlignment="1" applyProtection="1">
      <alignment vertical="center" shrinkToFit="1"/>
      <protection locked="0"/>
    </xf>
    <xf numFmtId="2" fontId="11" fillId="0" borderId="10" xfId="1" applyNumberFormat="1" applyFont="1" applyFill="1" applyBorder="1" applyAlignment="1" applyProtection="1">
      <alignment vertical="center" shrinkToFit="1"/>
      <protection locked="0"/>
    </xf>
    <xf numFmtId="2" fontId="11" fillId="0" borderId="11" xfId="1" applyNumberFormat="1" applyFont="1" applyFill="1" applyBorder="1" applyAlignment="1" applyProtection="1">
      <alignment vertical="center" shrinkToFit="1"/>
      <protection locked="0"/>
    </xf>
    <xf numFmtId="0" fontId="5" fillId="0" borderId="14" xfId="3" applyFont="1" applyFill="1" applyBorder="1" applyProtection="1">
      <protection locked="0"/>
    </xf>
    <xf numFmtId="0" fontId="8" fillId="0" borderId="0" xfId="1" applyFont="1" applyFill="1" applyBorder="1" applyAlignment="1" applyProtection="1">
      <alignment vertical="center" wrapText="1"/>
    </xf>
    <xf numFmtId="0" fontId="8" fillId="0" borderId="0" xfId="3" applyFont="1" applyFill="1" applyAlignment="1" applyProtection="1">
      <alignment shrinkToFit="1"/>
    </xf>
    <xf numFmtId="0" fontId="12" fillId="2" borderId="13" xfId="1" applyFont="1" applyFill="1" applyBorder="1" applyAlignment="1" applyProtection="1">
      <alignment vertical="top"/>
    </xf>
    <xf numFmtId="0" fontId="12" fillId="2" borderId="0" xfId="1" applyFont="1" applyFill="1" applyAlignment="1" applyProtection="1">
      <alignment vertical="top"/>
    </xf>
    <xf numFmtId="0" fontId="12" fillId="2" borderId="26" xfId="1" applyFont="1" applyFill="1" applyBorder="1" applyAlignment="1" applyProtection="1">
      <alignment vertical="top"/>
    </xf>
    <xf numFmtId="0" fontId="8" fillId="0" borderId="0" xfId="3" applyFont="1" applyAlignment="1" applyProtection="1">
      <alignment horizontal="left"/>
    </xf>
    <xf numFmtId="0" fontId="19" fillId="0" borderId="0" xfId="3" applyFont="1" applyProtection="1"/>
    <xf numFmtId="0" fontId="15" fillId="3" borderId="5" xfId="1" applyFont="1" applyFill="1" applyBorder="1" applyAlignment="1" applyProtection="1">
      <alignment vertical="center" shrinkToFit="1"/>
      <protection locked="0"/>
    </xf>
    <xf numFmtId="0" fontId="15" fillId="3" borderId="6" xfId="1" applyFont="1" applyFill="1" applyBorder="1" applyAlignment="1" applyProtection="1">
      <alignment vertical="center" shrinkToFit="1"/>
      <protection locked="0"/>
    </xf>
    <xf numFmtId="0" fontId="15" fillId="3" borderId="14" xfId="1" applyFont="1" applyFill="1" applyBorder="1" applyAlignment="1" applyProtection="1">
      <alignment vertical="center" shrinkToFit="1"/>
      <protection locked="0"/>
    </xf>
    <xf numFmtId="0" fontId="15" fillId="3" borderId="0" xfId="1" applyFont="1" applyFill="1" applyBorder="1" applyAlignment="1" applyProtection="1">
      <alignment vertical="center" shrinkToFit="1"/>
      <protection locked="0"/>
    </xf>
    <xf numFmtId="0" fontId="15" fillId="3" borderId="9" xfId="1" applyFont="1" applyFill="1" applyBorder="1" applyAlignment="1" applyProtection="1">
      <alignment vertical="center" shrinkToFit="1"/>
      <protection locked="0"/>
    </xf>
    <xf numFmtId="0" fontId="15" fillId="3" borderId="10" xfId="1" applyFont="1" applyFill="1" applyBorder="1" applyAlignment="1" applyProtection="1">
      <alignment vertical="center" shrinkToFit="1"/>
      <protection locked="0"/>
    </xf>
    <xf numFmtId="0" fontId="8" fillId="2" borderId="6" xfId="1" applyFont="1" applyFill="1" applyBorder="1" applyAlignment="1" applyProtection="1">
      <alignment vertical="center" wrapText="1"/>
    </xf>
    <xf numFmtId="0" fontId="8" fillId="2" borderId="156" xfId="1" applyFont="1" applyFill="1" applyBorder="1" applyAlignment="1" applyProtection="1">
      <alignment vertical="center" wrapText="1"/>
    </xf>
    <xf numFmtId="0" fontId="8" fillId="2" borderId="156" xfId="1" applyFont="1" applyFill="1" applyBorder="1" applyAlignment="1" applyProtection="1">
      <alignment horizontal="center" vertical="center"/>
    </xf>
    <xf numFmtId="0" fontId="14"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3" applyFont="1" applyFill="1" applyBorder="1" applyAlignment="1" applyProtection="1">
      <alignment horizontal="center" vertical="center" wrapText="1"/>
      <protection locked="0"/>
    </xf>
    <xf numFmtId="0" fontId="8" fillId="0" borderId="0" xfId="3" applyFont="1" applyFill="1" applyBorder="1" applyAlignment="1" applyProtection="1">
      <alignment horizontal="left" vertical="center" wrapText="1" shrinkToFit="1"/>
    </xf>
    <xf numFmtId="0" fontId="8" fillId="0" borderId="0" xfId="3" applyFont="1" applyBorder="1" applyAlignment="1" applyProtection="1">
      <alignment vertical="center" wrapText="1" shrinkToFit="1"/>
    </xf>
    <xf numFmtId="0" fontId="8" fillId="0" borderId="0" xfId="3" applyFont="1" applyBorder="1" applyAlignment="1" applyProtection="1">
      <alignment vertical="center" shrinkToFit="1"/>
    </xf>
    <xf numFmtId="2" fontId="8" fillId="0" borderId="0" xfId="1" applyNumberFormat="1" applyFont="1" applyFill="1" applyBorder="1" applyAlignment="1" applyProtection="1">
      <alignment vertical="center"/>
    </xf>
    <xf numFmtId="0" fontId="8" fillId="0" borderId="0" xfId="3" applyFont="1" applyFill="1" applyAlignment="1" applyProtection="1">
      <alignment horizontal="left"/>
    </xf>
    <xf numFmtId="0" fontId="8" fillId="3" borderId="0" xfId="3" applyFont="1" applyFill="1" applyAlignment="1" applyProtection="1">
      <alignment horizontal="left"/>
    </xf>
    <xf numFmtId="0" fontId="19" fillId="3" borderId="0" xfId="3" applyFont="1" applyFill="1" applyProtection="1"/>
    <xf numFmtId="0" fontId="8" fillId="3" borderId="0" xfId="3" applyFont="1" applyFill="1" applyProtection="1"/>
    <xf numFmtId="0" fontId="8" fillId="3" borderId="0" xfId="1" applyFont="1" applyFill="1" applyAlignment="1" applyProtection="1">
      <alignment vertical="center"/>
      <protection locked="0"/>
    </xf>
    <xf numFmtId="0" fontId="8" fillId="3" borderId="0" xfId="1" applyFont="1" applyFill="1" applyAlignment="1" applyProtection="1">
      <alignment horizontal="left" vertical="center"/>
    </xf>
    <xf numFmtId="0" fontId="15" fillId="3" borderId="0" xfId="1" applyFont="1" applyFill="1" applyBorder="1" applyAlignment="1" applyProtection="1">
      <alignment horizontal="left" vertical="top" wrapText="1"/>
    </xf>
    <xf numFmtId="0" fontId="11" fillId="3" borderId="0" xfId="1" applyFont="1" applyFill="1" applyBorder="1" applyAlignment="1" applyProtection="1">
      <alignment horizontal="center" vertical="center"/>
      <protection locked="0"/>
    </xf>
    <xf numFmtId="0" fontId="8" fillId="3" borderId="0" xfId="3" applyFont="1" applyFill="1" applyAlignment="1" applyProtection="1"/>
    <xf numFmtId="0" fontId="8" fillId="3" borderId="0" xfId="3" applyFont="1" applyFill="1" applyBorder="1" applyProtection="1"/>
    <xf numFmtId="0" fontId="11" fillId="3" borderId="0" xfId="1" applyFont="1" applyFill="1" applyBorder="1" applyAlignment="1" applyProtection="1">
      <alignment horizontal="center" vertical="center" shrinkToFit="1"/>
    </xf>
    <xf numFmtId="0" fontId="5" fillId="3" borderId="0" xfId="3" applyFont="1" applyFill="1" applyProtection="1"/>
    <xf numFmtId="0" fontId="33" fillId="3" borderId="0" xfId="1" applyFont="1" applyFill="1" applyBorder="1" applyAlignment="1" applyProtection="1">
      <alignment vertical="center"/>
    </xf>
    <xf numFmtId="0" fontId="33" fillId="3" borderId="14" xfId="1" applyFont="1" applyFill="1" applyBorder="1" applyAlignment="1" applyProtection="1">
      <alignment vertical="center"/>
    </xf>
    <xf numFmtId="0" fontId="8" fillId="3" borderId="0" xfId="3" applyFont="1" applyFill="1" applyAlignment="1" applyProtection="1">
      <alignment vertical="center"/>
    </xf>
    <xf numFmtId="0" fontId="8" fillId="3" borderId="0" xfId="1" applyFont="1" applyFill="1" applyAlignment="1" applyProtection="1">
      <alignment vertical="center" wrapText="1"/>
    </xf>
    <xf numFmtId="0" fontId="5" fillId="3" borderId="0" xfId="3" applyFont="1" applyFill="1" applyBorder="1" applyAlignment="1" applyProtection="1">
      <alignment horizontal="center" vertical="center" wrapText="1"/>
      <protection locked="0"/>
    </xf>
    <xf numFmtId="0" fontId="8" fillId="3" borderId="0" xfId="3" applyFont="1" applyFill="1" applyBorder="1" applyAlignment="1" applyProtection="1">
      <alignment horizontal="center" vertical="center" wrapText="1"/>
      <protection locked="0"/>
    </xf>
    <xf numFmtId="2" fontId="11" fillId="3" borderId="0" xfId="1" applyNumberFormat="1" applyFont="1" applyFill="1" applyBorder="1" applyAlignment="1" applyProtection="1">
      <alignment horizontal="center" vertical="center" shrinkToFit="1"/>
    </xf>
    <xf numFmtId="0" fontId="5" fillId="3" borderId="0" xfId="3" applyFont="1" applyFill="1" applyBorder="1" applyProtection="1"/>
    <xf numFmtId="0" fontId="8" fillId="3" borderId="0" xfId="3" applyFont="1" applyFill="1" applyBorder="1" applyAlignment="1" applyProtection="1">
      <alignment horizontal="left" vertical="center" shrinkToFit="1"/>
    </xf>
    <xf numFmtId="0" fontId="8" fillId="3" borderId="0" xfId="3" applyFont="1" applyFill="1" applyBorder="1" applyAlignment="1" applyProtection="1">
      <alignment horizontal="left" vertical="center" wrapText="1" shrinkToFit="1"/>
    </xf>
    <xf numFmtId="0" fontId="8" fillId="3" borderId="0" xfId="3" applyFont="1" applyFill="1" applyBorder="1" applyAlignment="1" applyProtection="1">
      <alignment vertical="center" wrapText="1" shrinkToFit="1"/>
    </xf>
    <xf numFmtId="0" fontId="8" fillId="3" borderId="0" xfId="3" applyFont="1" applyFill="1" applyBorder="1" applyAlignment="1" applyProtection="1">
      <alignment vertical="center" wrapText="1"/>
    </xf>
    <xf numFmtId="0" fontId="8" fillId="3" borderId="0" xfId="3" applyFont="1" applyFill="1" applyBorder="1" applyAlignment="1" applyProtection="1">
      <alignment vertical="center" shrinkToFit="1"/>
    </xf>
    <xf numFmtId="0" fontId="8" fillId="3" borderId="0" xfId="3" applyFont="1" applyFill="1"/>
    <xf numFmtId="0" fontId="5" fillId="3" borderId="0" xfId="3" applyFont="1" applyFill="1" applyProtection="1">
      <protection locked="0"/>
    </xf>
    <xf numFmtId="0" fontId="8" fillId="3" borderId="0" xfId="3" applyFont="1" applyFill="1" applyBorder="1" applyAlignment="1" applyProtection="1">
      <alignment horizontal="center" vertical="center" wrapText="1"/>
    </xf>
    <xf numFmtId="0" fontId="5" fillId="3" borderId="0" xfId="3" applyFont="1" applyFill="1" applyBorder="1" applyProtection="1">
      <protection locked="0"/>
    </xf>
    <xf numFmtId="0" fontId="8" fillId="3" borderId="0" xfId="1" applyFont="1" applyFill="1" applyBorder="1" applyAlignment="1" applyProtection="1">
      <alignment vertical="center" wrapText="1"/>
    </xf>
    <xf numFmtId="0" fontId="8" fillId="3" borderId="0" xfId="3" applyFont="1" applyFill="1" applyAlignment="1" applyProtection="1">
      <alignment vertical="center" wrapText="1"/>
    </xf>
    <xf numFmtId="0" fontId="8" fillId="3" borderId="13" xfId="3" applyFont="1" applyFill="1" applyBorder="1" applyAlignment="1" applyProtection="1">
      <alignment vertical="center" wrapText="1"/>
    </xf>
    <xf numFmtId="0" fontId="8" fillId="3" borderId="0" xfId="3" applyFont="1" applyFill="1" applyBorder="1" applyAlignment="1" applyProtection="1">
      <alignment vertical="center"/>
    </xf>
    <xf numFmtId="0" fontId="8" fillId="3" borderId="6" xfId="3" applyFont="1" applyFill="1" applyBorder="1" applyAlignment="1" applyProtection="1">
      <alignment vertical="center"/>
    </xf>
    <xf numFmtId="0" fontId="33" fillId="3" borderId="0" xfId="1" applyFont="1" applyFill="1" applyBorder="1" applyAlignment="1" applyProtection="1">
      <alignment horizontal="center" vertical="center"/>
    </xf>
    <xf numFmtId="0" fontId="8" fillId="3" borderId="0" xfId="3" applyFont="1" applyFill="1" applyAlignment="1" applyProtection="1">
      <alignment shrinkToFit="1"/>
    </xf>
    <xf numFmtId="2" fontId="11" fillId="3" borderId="5" xfId="1" applyNumberFormat="1" applyFont="1" applyFill="1" applyBorder="1" applyAlignment="1" applyProtection="1">
      <alignment vertical="center" shrinkToFit="1"/>
      <protection locked="0"/>
    </xf>
    <xf numFmtId="2" fontId="11" fillId="3" borderId="6" xfId="1" applyNumberFormat="1" applyFont="1" applyFill="1" applyBorder="1" applyAlignment="1" applyProtection="1">
      <alignment vertical="center" shrinkToFit="1"/>
      <protection locked="0"/>
    </xf>
    <xf numFmtId="2" fontId="11" fillId="3" borderId="7" xfId="1" applyNumberFormat="1" applyFont="1" applyFill="1" applyBorder="1" applyAlignment="1" applyProtection="1">
      <alignment vertical="center" shrinkToFit="1"/>
      <protection locked="0"/>
    </xf>
    <xf numFmtId="2" fontId="11" fillId="3" borderId="9" xfId="1" applyNumberFormat="1" applyFont="1" applyFill="1" applyBorder="1" applyAlignment="1" applyProtection="1">
      <alignment vertical="center" shrinkToFit="1"/>
      <protection locked="0"/>
    </xf>
    <xf numFmtId="2" fontId="11" fillId="3" borderId="10" xfId="1" applyNumberFormat="1" applyFont="1" applyFill="1" applyBorder="1" applyAlignment="1" applyProtection="1">
      <alignment vertical="center" shrinkToFit="1"/>
      <protection locked="0"/>
    </xf>
    <xf numFmtId="2" fontId="11" fillId="3" borderId="11" xfId="1" applyNumberFormat="1" applyFont="1" applyFill="1" applyBorder="1" applyAlignment="1" applyProtection="1">
      <alignment vertical="center" shrinkToFit="1"/>
      <protection locked="0"/>
    </xf>
    <xf numFmtId="0" fontId="8" fillId="3" borderId="0" xfId="1" applyFont="1" applyFill="1" applyAlignment="1" applyProtection="1">
      <alignment vertical="top" wrapText="1"/>
    </xf>
    <xf numFmtId="0" fontId="5" fillId="5" borderId="4" xfId="3" applyFont="1" applyFill="1" applyBorder="1" applyAlignment="1" applyProtection="1">
      <alignment horizontal="center"/>
    </xf>
    <xf numFmtId="179" fontId="20" fillId="5" borderId="4" xfId="3" applyNumberFormat="1" applyFont="1" applyFill="1" applyBorder="1" applyAlignment="1" applyProtection="1">
      <alignment horizontal="center" vertical="center"/>
      <protection locked="0"/>
    </xf>
    <xf numFmtId="0" fontId="8" fillId="0" borderId="0" xfId="3" applyFont="1" applyFill="1" applyAlignment="1" applyProtection="1">
      <alignment horizontal="left" shrinkToFit="1"/>
    </xf>
    <xf numFmtId="0" fontId="8" fillId="2" borderId="0" xfId="1" applyFont="1" applyFill="1" applyAlignment="1" applyProtection="1">
      <alignment horizontal="left" vertical="center" shrinkToFit="1"/>
    </xf>
    <xf numFmtId="0" fontId="8" fillId="0" borderId="0" xfId="3" applyFont="1" applyFill="1" applyAlignment="1" applyProtection="1">
      <alignment shrinkToFit="1"/>
    </xf>
    <xf numFmtId="0" fontId="33" fillId="5" borderId="4" xfId="1" applyFont="1" applyFill="1" applyBorder="1" applyAlignment="1" applyProtection="1">
      <alignment horizontal="center" vertical="center"/>
      <protection locked="0"/>
    </xf>
    <xf numFmtId="0" fontId="33" fillId="13" borderId="4" xfId="1" applyFont="1" applyFill="1" applyBorder="1" applyAlignment="1" applyProtection="1">
      <alignment horizontal="center" vertical="center"/>
    </xf>
    <xf numFmtId="0" fontId="8" fillId="2" borderId="74"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69"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8" fillId="0" borderId="6" xfId="3" applyFont="1" applyFill="1" applyBorder="1" applyAlignment="1" applyProtection="1">
      <alignment horizontal="left" vertical="center" shrinkToFit="1"/>
    </xf>
    <xf numFmtId="0" fontId="11" fillId="0" borderId="5" xfId="3" applyFont="1" applyFill="1" applyBorder="1" applyAlignment="1" applyProtection="1">
      <alignment horizontal="center" vertical="center"/>
      <protection locked="0"/>
    </xf>
    <xf numFmtId="0" fontId="11" fillId="0" borderId="6" xfId="3" applyFont="1" applyFill="1" applyBorder="1" applyAlignment="1" applyProtection="1">
      <alignment horizontal="center" vertical="center"/>
      <protection locked="0"/>
    </xf>
    <xf numFmtId="0" fontId="11" fillId="0" borderId="9" xfId="3" applyFont="1" applyFill="1" applyBorder="1" applyAlignment="1" applyProtection="1">
      <alignment horizontal="center" vertical="center"/>
      <protection locked="0"/>
    </xf>
    <xf numFmtId="0" fontId="11" fillId="0" borderId="10" xfId="3" applyFont="1" applyFill="1" applyBorder="1" applyAlignment="1" applyProtection="1">
      <alignment horizontal="center" vertical="center"/>
      <protection locked="0"/>
    </xf>
    <xf numFmtId="0" fontId="20" fillId="0" borderId="5" xfId="3" applyFont="1" applyFill="1" applyBorder="1" applyAlignment="1" applyProtection="1">
      <alignment horizontal="center" vertical="center" wrapText="1"/>
      <protection locked="0"/>
    </xf>
    <xf numFmtId="0" fontId="20" fillId="0" borderId="6" xfId="3" applyFont="1" applyFill="1" applyBorder="1" applyAlignment="1" applyProtection="1">
      <alignment horizontal="center" vertical="center" wrapText="1"/>
      <protection locked="0"/>
    </xf>
    <xf numFmtId="0" fontId="20" fillId="0" borderId="75" xfId="3" applyFont="1" applyFill="1" applyBorder="1" applyAlignment="1" applyProtection="1">
      <alignment horizontal="center" vertical="center" wrapText="1"/>
      <protection locked="0"/>
    </xf>
    <xf numFmtId="0" fontId="20" fillId="0" borderId="9" xfId="3" applyFont="1" applyFill="1" applyBorder="1" applyAlignment="1" applyProtection="1">
      <alignment horizontal="center" vertical="center" wrapText="1"/>
      <protection locked="0"/>
    </xf>
    <xf numFmtId="0" fontId="20" fillId="0" borderId="10" xfId="3" applyFont="1" applyFill="1" applyBorder="1" applyAlignment="1" applyProtection="1">
      <alignment horizontal="center" vertical="center" wrapText="1"/>
      <protection locked="0"/>
    </xf>
    <xf numFmtId="0" fontId="20" fillId="0" borderId="70" xfId="3" applyFont="1" applyFill="1" applyBorder="1" applyAlignment="1" applyProtection="1">
      <alignment horizontal="center" vertical="center" wrapText="1"/>
      <protection locked="0"/>
    </xf>
    <xf numFmtId="0" fontId="9" fillId="3" borderId="5" xfId="1" applyNumberFormat="1" applyFont="1" applyFill="1" applyBorder="1" applyAlignment="1" applyProtection="1">
      <alignment horizontal="center" vertical="center" shrinkToFit="1"/>
      <protection locked="0"/>
    </xf>
    <xf numFmtId="0" fontId="9" fillId="3" borderId="6" xfId="1" applyNumberFormat="1" applyFont="1" applyFill="1" applyBorder="1" applyAlignment="1" applyProtection="1">
      <alignment horizontal="center" vertical="center" shrinkToFit="1"/>
      <protection locked="0"/>
    </xf>
    <xf numFmtId="0" fontId="9" fillId="3" borderId="7" xfId="1" applyNumberFormat="1" applyFont="1" applyFill="1" applyBorder="1" applyAlignment="1" applyProtection="1">
      <alignment horizontal="center" vertical="center" shrinkToFit="1"/>
      <protection locked="0"/>
    </xf>
    <xf numFmtId="0" fontId="9" fillId="3" borderId="9" xfId="1" applyNumberFormat="1" applyFont="1" applyFill="1" applyBorder="1" applyAlignment="1" applyProtection="1">
      <alignment horizontal="center" vertical="center" shrinkToFit="1"/>
      <protection locked="0"/>
    </xf>
    <xf numFmtId="0" fontId="9" fillId="3" borderId="10" xfId="1" applyNumberFormat="1" applyFont="1" applyFill="1" applyBorder="1" applyAlignment="1" applyProtection="1">
      <alignment horizontal="center" vertical="center" shrinkToFit="1"/>
      <protection locked="0"/>
    </xf>
    <xf numFmtId="0" fontId="9"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75" xfId="1" applyFont="1" applyFill="1" applyBorder="1" applyAlignment="1" applyProtection="1">
      <alignment horizontal="center" vertical="center"/>
      <protection locked="0"/>
    </xf>
    <xf numFmtId="0" fontId="11" fillId="10" borderId="9" xfId="1" applyFont="1" applyFill="1" applyBorder="1" applyAlignment="1" applyProtection="1">
      <alignment horizontal="center" vertical="center"/>
      <protection locked="0"/>
    </xf>
    <xf numFmtId="0" fontId="11" fillId="10" borderId="10" xfId="1" applyFont="1" applyFill="1" applyBorder="1" applyAlignment="1" applyProtection="1">
      <alignment horizontal="center" vertical="center"/>
      <protection locked="0"/>
    </xf>
    <xf numFmtId="0" fontId="11" fillId="10" borderId="70" xfId="1" applyFont="1" applyFill="1" applyBorder="1" applyAlignment="1" applyProtection="1">
      <alignment horizontal="center" vertical="center"/>
      <protection locked="0"/>
    </xf>
    <xf numFmtId="0" fontId="8" fillId="0" borderId="7" xfId="3" applyFont="1" applyFill="1" applyBorder="1" applyAlignment="1" applyProtection="1">
      <alignment horizontal="left" vertical="center" shrinkToFit="1"/>
    </xf>
    <xf numFmtId="0" fontId="8" fillId="2" borderId="4" xfId="1" applyFont="1" applyFill="1" applyBorder="1" applyAlignment="1" applyProtection="1">
      <alignment horizontal="center" vertical="center"/>
    </xf>
    <xf numFmtId="0" fontId="8" fillId="0" borderId="0" xfId="3" applyFont="1" applyFill="1" applyAlignment="1" applyProtection="1">
      <alignment horizontal="center" vertical="center" shrinkToFit="1"/>
    </xf>
    <xf numFmtId="0" fontId="8" fillId="0" borderId="13" xfId="3" applyFont="1" applyFill="1" applyBorder="1" applyAlignment="1" applyProtection="1">
      <alignment horizontal="center" vertical="center" shrinkToFit="1"/>
    </xf>
    <xf numFmtId="0" fontId="8" fillId="2" borderId="74"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69"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0" borderId="5" xfId="3" applyFont="1" applyBorder="1" applyAlignment="1" applyProtection="1">
      <alignment horizontal="center" vertical="center" wrapText="1"/>
    </xf>
    <xf numFmtId="0" fontId="8" fillId="0" borderId="6" xfId="3" applyFont="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0"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8" fillId="0" borderId="9" xfId="3" applyFont="1" applyBorder="1" applyAlignment="1" applyProtection="1">
      <alignment horizontal="center" vertical="center" wrapText="1"/>
    </xf>
    <xf numFmtId="0" fontId="8" fillId="0" borderId="10" xfId="3" applyFont="1" applyBorder="1" applyAlignment="1" applyProtection="1">
      <alignment horizontal="center" vertical="center" wrapText="1"/>
    </xf>
    <xf numFmtId="0" fontId="8" fillId="0" borderId="11" xfId="3" applyFont="1" applyBorder="1" applyAlignment="1" applyProtection="1">
      <alignment horizontal="center" vertical="center" wrapText="1"/>
    </xf>
    <xf numFmtId="0" fontId="11" fillId="0" borderId="4" xfId="3" applyFont="1" applyFill="1" applyBorder="1" applyAlignment="1" applyProtection="1">
      <alignment horizontal="center" vertical="center"/>
      <protection locked="0"/>
    </xf>
    <xf numFmtId="0" fontId="9" fillId="0" borderId="4" xfId="3" applyFont="1" applyFill="1" applyBorder="1" applyAlignment="1" applyProtection="1">
      <alignment horizontal="center" vertical="center"/>
      <protection locked="0"/>
    </xf>
    <xf numFmtId="2" fontId="11" fillId="0" borderId="4" xfId="3" applyNumberFormat="1" applyFont="1" applyFill="1" applyBorder="1" applyAlignment="1" applyProtection="1">
      <alignment horizontal="center" vertical="center"/>
      <protection locked="0"/>
    </xf>
    <xf numFmtId="2" fontId="11" fillId="0" borderId="4" xfId="3" applyNumberFormat="1" applyFont="1" applyFill="1" applyBorder="1" applyAlignment="1" applyProtection="1">
      <alignment horizontal="center" vertical="center" shrinkToFit="1"/>
      <protection locked="0"/>
    </xf>
    <xf numFmtId="2" fontId="11" fillId="5" borderId="4" xfId="3" applyNumberFormat="1" applyFont="1" applyFill="1" applyBorder="1" applyAlignment="1" applyProtection="1">
      <alignment horizontal="center" vertical="center"/>
      <protection locked="0"/>
    </xf>
    <xf numFmtId="0" fontId="5" fillId="0" borderId="4" xfId="3" applyFont="1" applyFill="1" applyBorder="1" applyProtection="1">
      <protection locked="0"/>
    </xf>
    <xf numFmtId="0" fontId="8" fillId="3" borderId="0" xfId="1" applyFont="1" applyFill="1" applyAlignment="1" applyProtection="1">
      <alignment horizontal="left" vertical="center" wrapText="1"/>
    </xf>
    <xf numFmtId="0" fontId="8" fillId="0" borderId="0" xfId="3" applyFont="1" applyAlignment="1" applyProtection="1">
      <alignment horizontal="left" shrinkToFit="1"/>
    </xf>
    <xf numFmtId="0" fontId="8" fillId="0" borderId="4" xfId="3" applyFont="1" applyFill="1" applyBorder="1" applyAlignment="1" applyProtection="1">
      <alignment horizontal="center" vertical="center" wrapText="1"/>
    </xf>
    <xf numFmtId="0" fontId="15" fillId="2" borderId="14" xfId="1" applyFont="1" applyFill="1" applyBorder="1" applyAlignment="1" applyProtection="1">
      <alignment horizontal="center"/>
    </xf>
    <xf numFmtId="0" fontId="15" fillId="2" borderId="0" xfId="1" applyFont="1" applyFill="1" applyBorder="1" applyAlignment="1" applyProtection="1">
      <alignment horizontal="center"/>
    </xf>
    <xf numFmtId="0" fontId="20" fillId="2" borderId="5"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7" xfId="1" applyFont="1" applyFill="1" applyBorder="1" applyAlignment="1" applyProtection="1">
      <alignment horizontal="center" vertical="center"/>
      <protection locked="0"/>
    </xf>
    <xf numFmtId="0" fontId="20" fillId="2" borderId="9" xfId="1" applyFont="1" applyFill="1" applyBorder="1" applyAlignment="1" applyProtection="1">
      <alignment horizontal="center" vertical="center"/>
      <protection locked="0"/>
    </xf>
    <xf numFmtId="0" fontId="20" fillId="2" borderId="10" xfId="1" applyFont="1" applyFill="1" applyBorder="1" applyAlignment="1" applyProtection="1">
      <alignment horizontal="center" vertical="center"/>
      <protection locked="0"/>
    </xf>
    <xf numFmtId="0" fontId="20" fillId="2" borderId="11"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wrapText="1"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protection locked="0"/>
    </xf>
    <xf numFmtId="2" fontId="11" fillId="5" borderId="7" xfId="1" applyNumberFormat="1" applyFont="1" applyFill="1" applyBorder="1" applyAlignment="1" applyProtection="1">
      <alignment horizontal="center" vertical="center" shrinkToFit="1"/>
      <protection locked="0"/>
    </xf>
    <xf numFmtId="2" fontId="11" fillId="5" borderId="9" xfId="1" applyNumberFormat="1" applyFont="1" applyFill="1" applyBorder="1" applyAlignment="1" applyProtection="1">
      <alignment horizontal="center" vertical="center" shrinkToFit="1"/>
      <protection locked="0"/>
    </xf>
    <xf numFmtId="2" fontId="11" fillId="5" borderId="10" xfId="1" applyNumberFormat="1" applyFont="1" applyFill="1" applyBorder="1" applyAlignment="1" applyProtection="1">
      <alignment horizontal="center" vertical="center" shrinkToFit="1"/>
      <protection locked="0"/>
    </xf>
    <xf numFmtId="2" fontId="11" fillId="5" borderId="11" xfId="1" applyNumberFormat="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2" borderId="5" xfId="1" applyFont="1" applyFill="1" applyBorder="1" applyAlignment="1" applyProtection="1">
      <alignment horizontal="center" vertical="center" wrapText="1"/>
    </xf>
    <xf numFmtId="0" fontId="14" fillId="2" borderId="4" xfId="1" applyFont="1" applyFill="1" applyBorder="1" applyAlignment="1" applyProtection="1">
      <alignment horizontal="left" vertical="center" wrapText="1"/>
    </xf>
    <xf numFmtId="0" fontId="14" fillId="3" borderId="4" xfId="1" applyFont="1" applyFill="1" applyBorder="1" applyAlignment="1" applyProtection="1">
      <alignment horizontal="center" vertical="center" wrapText="1"/>
    </xf>
    <xf numFmtId="0" fontId="15" fillId="3" borderId="0" xfId="1" applyFont="1" applyFill="1" applyBorder="1" applyAlignment="1" applyProtection="1">
      <alignment horizontal="center"/>
    </xf>
    <xf numFmtId="0" fontId="15" fillId="2" borderId="5" xfId="1" applyFont="1" applyFill="1" applyBorder="1" applyAlignment="1" applyProtection="1">
      <alignment horizontal="left" vertical="center" shrinkToFit="1"/>
      <protection locked="0"/>
    </xf>
    <xf numFmtId="0" fontId="15" fillId="2" borderId="6" xfId="1" applyFont="1" applyFill="1" applyBorder="1" applyAlignment="1" applyProtection="1">
      <alignment horizontal="left" vertical="center" shrinkToFit="1"/>
      <protection locked="0"/>
    </xf>
    <xf numFmtId="0" fontId="15" fillId="2" borderId="7" xfId="1" applyFont="1" applyFill="1" applyBorder="1" applyAlignment="1" applyProtection="1">
      <alignment horizontal="left" vertical="center" shrinkToFit="1"/>
      <protection locked="0"/>
    </xf>
    <xf numFmtId="0" fontId="15" fillId="2" borderId="14" xfId="1" applyFont="1" applyFill="1" applyBorder="1" applyAlignment="1" applyProtection="1">
      <alignment horizontal="left" vertical="center" shrinkToFit="1"/>
      <protection locked="0"/>
    </xf>
    <xf numFmtId="0" fontId="15" fillId="2" borderId="0" xfId="1" applyFont="1" applyFill="1" applyBorder="1" applyAlignment="1" applyProtection="1">
      <alignment horizontal="left" vertical="center" shrinkToFit="1"/>
      <protection locked="0"/>
    </xf>
    <xf numFmtId="0" fontId="15" fillId="2" borderId="13" xfId="1" applyFont="1" applyFill="1" applyBorder="1" applyAlignment="1" applyProtection="1">
      <alignment horizontal="left" vertical="center" shrinkToFit="1"/>
      <protection locked="0"/>
    </xf>
    <xf numFmtId="0" fontId="15" fillId="2" borderId="9" xfId="1" applyFont="1" applyFill="1" applyBorder="1" applyAlignment="1" applyProtection="1">
      <alignment horizontal="left" vertical="center" shrinkToFit="1"/>
      <protection locked="0"/>
    </xf>
    <xf numFmtId="0" fontId="15" fillId="2" borderId="10" xfId="1" applyFont="1" applyFill="1" applyBorder="1" applyAlignment="1" applyProtection="1">
      <alignment horizontal="left" vertical="center" shrinkToFit="1"/>
      <protection locked="0"/>
    </xf>
    <xf numFmtId="0" fontId="15" fillId="2" borderId="11" xfId="1" applyFont="1" applyFill="1" applyBorder="1" applyAlignment="1" applyProtection="1">
      <alignment horizontal="left" vertical="center" shrinkToFit="1"/>
      <protection locked="0"/>
    </xf>
    <xf numFmtId="0" fontId="20" fillId="2" borderId="5" xfId="3" applyFont="1" applyFill="1" applyBorder="1" applyAlignment="1" applyProtection="1">
      <alignment horizontal="center" vertical="center"/>
      <protection locked="0"/>
    </xf>
    <xf numFmtId="0" fontId="20" fillId="2" borderId="6" xfId="3" applyFont="1" applyFill="1" applyBorder="1" applyAlignment="1" applyProtection="1">
      <alignment horizontal="center" vertical="center"/>
      <protection locked="0"/>
    </xf>
    <xf numFmtId="0" fontId="20" fillId="2" borderId="7" xfId="3" applyFont="1" applyFill="1" applyBorder="1" applyAlignment="1" applyProtection="1">
      <alignment horizontal="center" vertical="center"/>
      <protection locked="0"/>
    </xf>
    <xf numFmtId="0" fontId="20" fillId="2" borderId="47" xfId="3" applyFont="1" applyFill="1" applyBorder="1" applyAlignment="1" applyProtection="1">
      <alignment horizontal="center" vertical="center"/>
      <protection locked="0"/>
    </xf>
    <xf numFmtId="0" fontId="20" fillId="2" borderId="48" xfId="3" applyFont="1" applyFill="1" applyBorder="1" applyAlignment="1" applyProtection="1">
      <alignment horizontal="center" vertical="center"/>
      <protection locked="0"/>
    </xf>
    <xf numFmtId="0" fontId="20" fillId="2" borderId="133" xfId="3"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wrapText="1" shrinkToFit="1"/>
      <protection locked="0"/>
    </xf>
    <xf numFmtId="0" fontId="9" fillId="2" borderId="6" xfId="3" applyFont="1" applyFill="1" applyBorder="1" applyAlignment="1" applyProtection="1">
      <alignment horizontal="center" vertical="center" wrapText="1" shrinkToFit="1"/>
      <protection locked="0"/>
    </xf>
    <xf numFmtId="0" fontId="9" fillId="2" borderId="7" xfId="3" applyFont="1" applyFill="1" applyBorder="1" applyAlignment="1" applyProtection="1">
      <alignment horizontal="center" vertical="center" wrapText="1" shrinkToFit="1"/>
      <protection locked="0"/>
    </xf>
    <xf numFmtId="0" fontId="9" fillId="2" borderId="14" xfId="3" applyFont="1" applyFill="1" applyBorder="1" applyAlignment="1" applyProtection="1">
      <alignment horizontal="center" vertical="center" wrapText="1" shrinkToFit="1"/>
      <protection locked="0"/>
    </xf>
    <xf numFmtId="0" fontId="9" fillId="2" borderId="0" xfId="3" applyFont="1" applyFill="1" applyBorder="1" applyAlignment="1" applyProtection="1">
      <alignment horizontal="center" vertical="center" wrapText="1" shrinkToFit="1"/>
      <protection locked="0"/>
    </xf>
    <xf numFmtId="0" fontId="9" fillId="2" borderId="13" xfId="3" applyFont="1" applyFill="1" applyBorder="1" applyAlignment="1" applyProtection="1">
      <alignment horizontal="center" vertical="center" wrapText="1" shrinkToFit="1"/>
      <protection locked="0"/>
    </xf>
    <xf numFmtId="0" fontId="9" fillId="2" borderId="9" xfId="3" applyFont="1" applyFill="1" applyBorder="1" applyAlignment="1" applyProtection="1">
      <alignment horizontal="center" vertical="center" wrapText="1" shrinkToFit="1"/>
      <protection locked="0"/>
    </xf>
    <xf numFmtId="0" fontId="9" fillId="2" borderId="10" xfId="3" applyFont="1" applyFill="1" applyBorder="1" applyAlignment="1" applyProtection="1">
      <alignment horizontal="center" vertical="center" wrapText="1" shrinkToFit="1"/>
      <protection locked="0"/>
    </xf>
    <xf numFmtId="0" fontId="9" fillId="2" borderId="11" xfId="3" applyFont="1" applyFill="1" applyBorder="1" applyAlignment="1" applyProtection="1">
      <alignment horizontal="center" vertical="center" wrapText="1" shrinkToFit="1"/>
      <protection locked="0"/>
    </xf>
    <xf numFmtId="2" fontId="11" fillId="2" borderId="5" xfId="3" applyNumberFormat="1" applyFont="1" applyFill="1" applyBorder="1" applyAlignment="1" applyProtection="1">
      <alignment horizontal="center" vertical="center" shrinkToFit="1"/>
      <protection locked="0"/>
    </xf>
    <xf numFmtId="2" fontId="11" fillId="2" borderId="6" xfId="3" applyNumberFormat="1" applyFont="1" applyFill="1" applyBorder="1" applyAlignment="1" applyProtection="1">
      <alignment horizontal="center" vertical="center" shrinkToFit="1"/>
      <protection locked="0"/>
    </xf>
    <xf numFmtId="2" fontId="11" fillId="2" borderId="7" xfId="3" applyNumberFormat="1" applyFont="1" applyFill="1" applyBorder="1" applyAlignment="1" applyProtection="1">
      <alignment horizontal="center" vertical="center" shrinkToFit="1"/>
      <protection locked="0"/>
    </xf>
    <xf numFmtId="2" fontId="11" fillId="2" borderId="14" xfId="3" applyNumberFormat="1" applyFont="1" applyFill="1" applyBorder="1" applyAlignment="1" applyProtection="1">
      <alignment horizontal="center" vertical="center" shrinkToFit="1"/>
      <protection locked="0"/>
    </xf>
    <xf numFmtId="2" fontId="11" fillId="3" borderId="0" xfId="3" applyNumberFormat="1" applyFont="1" applyFill="1" applyBorder="1" applyAlignment="1" applyProtection="1">
      <alignment horizontal="center" vertical="center" shrinkToFit="1"/>
      <protection locked="0"/>
    </xf>
    <xf numFmtId="2" fontId="11" fillId="2" borderId="13" xfId="3" applyNumberFormat="1" applyFont="1" applyFill="1" applyBorder="1" applyAlignment="1" applyProtection="1">
      <alignment horizontal="center" vertical="center" shrinkToFit="1"/>
      <protection locked="0"/>
    </xf>
    <xf numFmtId="2" fontId="11" fillId="2" borderId="9" xfId="3" applyNumberFormat="1" applyFont="1" applyFill="1" applyBorder="1" applyAlignment="1" applyProtection="1">
      <alignment horizontal="center" vertical="center" shrinkToFit="1"/>
      <protection locked="0"/>
    </xf>
    <xf numFmtId="2" fontId="11" fillId="2" borderId="10" xfId="3" applyNumberFormat="1" applyFont="1" applyFill="1" applyBorder="1" applyAlignment="1" applyProtection="1">
      <alignment horizontal="center" vertical="center" shrinkToFit="1"/>
      <protection locked="0"/>
    </xf>
    <xf numFmtId="2" fontId="11" fillId="2" borderId="11" xfId="3" applyNumberFormat="1" applyFont="1" applyFill="1" applyBorder="1" applyAlignment="1" applyProtection="1">
      <alignment horizontal="center" vertical="center" shrinkToFit="1"/>
      <protection locked="0"/>
    </xf>
    <xf numFmtId="1" fontId="11" fillId="2" borderId="5" xfId="3" applyNumberFormat="1" applyFont="1" applyFill="1" applyBorder="1" applyAlignment="1" applyProtection="1">
      <alignment horizontal="center" vertical="center" shrinkToFit="1"/>
      <protection locked="0"/>
    </xf>
    <xf numFmtId="1" fontId="11" fillId="2" borderId="6" xfId="3" applyNumberFormat="1" applyFont="1" applyFill="1" applyBorder="1" applyAlignment="1" applyProtection="1">
      <alignment horizontal="center" vertical="center" shrinkToFit="1"/>
      <protection locked="0"/>
    </xf>
    <xf numFmtId="1" fontId="11" fillId="2" borderId="7" xfId="3" applyNumberFormat="1" applyFont="1" applyFill="1" applyBorder="1" applyAlignment="1" applyProtection="1">
      <alignment horizontal="center" vertical="center" shrinkToFit="1"/>
      <protection locked="0"/>
    </xf>
    <xf numFmtId="1" fontId="11" fillId="2" borderId="14" xfId="3" applyNumberFormat="1" applyFont="1" applyFill="1" applyBorder="1" applyAlignment="1" applyProtection="1">
      <alignment horizontal="center" vertical="center" shrinkToFit="1"/>
      <protection locked="0"/>
    </xf>
    <xf numFmtId="1" fontId="11" fillId="2" borderId="0" xfId="3" applyNumberFormat="1" applyFont="1" applyFill="1" applyBorder="1" applyAlignment="1" applyProtection="1">
      <alignment horizontal="center" vertical="center" shrinkToFit="1"/>
      <protection locked="0"/>
    </xf>
    <xf numFmtId="1" fontId="11" fillId="2" borderId="13" xfId="3" applyNumberFormat="1" applyFont="1" applyFill="1" applyBorder="1" applyAlignment="1" applyProtection="1">
      <alignment horizontal="center" vertical="center" shrinkToFit="1"/>
      <protection locked="0"/>
    </xf>
    <xf numFmtId="1" fontId="11" fillId="2" borderId="9" xfId="3" applyNumberFormat="1" applyFont="1" applyFill="1" applyBorder="1" applyAlignment="1" applyProtection="1">
      <alignment horizontal="center" vertical="center" shrinkToFit="1"/>
      <protection locked="0"/>
    </xf>
    <xf numFmtId="1" fontId="11" fillId="2" borderId="10" xfId="3" applyNumberFormat="1" applyFont="1" applyFill="1" applyBorder="1" applyAlignment="1" applyProtection="1">
      <alignment horizontal="center" vertical="center" shrinkToFit="1"/>
      <protection locked="0"/>
    </xf>
    <xf numFmtId="1" fontId="11" fillId="2" borderId="11" xfId="3" applyNumberFormat="1" applyFont="1" applyFill="1" applyBorder="1" applyAlignment="1" applyProtection="1">
      <alignment horizontal="center" vertical="center" shrinkToFit="1"/>
      <protection locked="0"/>
    </xf>
    <xf numFmtId="2" fontId="11" fillId="5" borderId="14" xfId="1" applyNumberFormat="1" applyFont="1" applyFill="1" applyBorder="1" applyAlignment="1" applyProtection="1">
      <alignment horizontal="center" vertical="center" shrinkToFit="1"/>
      <protection locked="0"/>
    </xf>
    <xf numFmtId="2" fontId="11" fillId="5" borderId="0" xfId="1" applyNumberFormat="1" applyFont="1" applyFill="1" applyBorder="1" applyAlignment="1" applyProtection="1">
      <alignment horizontal="center" vertical="center" shrinkToFit="1"/>
      <protection locked="0"/>
    </xf>
    <xf numFmtId="2" fontId="11" fillId="5" borderId="13" xfId="1" applyNumberFormat="1" applyFont="1" applyFill="1" applyBorder="1" applyAlignment="1" applyProtection="1">
      <alignment horizontal="center" vertical="center" shrinkToFit="1"/>
      <protection locked="0"/>
    </xf>
    <xf numFmtId="0" fontId="12" fillId="2" borderId="134" xfId="3" applyFont="1" applyFill="1" applyBorder="1" applyAlignment="1" applyProtection="1">
      <alignment horizontal="center" vertical="center" shrinkToFit="1"/>
      <protection locked="0"/>
    </xf>
    <xf numFmtId="0" fontId="12" fillId="2" borderId="135" xfId="3" applyFont="1" applyFill="1" applyBorder="1" applyAlignment="1" applyProtection="1">
      <alignment horizontal="center" vertical="center" shrinkToFit="1"/>
      <protection locked="0"/>
    </xf>
    <xf numFmtId="0" fontId="12" fillId="2" borderId="136" xfId="3" applyFont="1" applyFill="1" applyBorder="1" applyAlignment="1" applyProtection="1">
      <alignment horizontal="center" vertical="center" shrinkToFit="1"/>
      <protection locked="0"/>
    </xf>
    <xf numFmtId="0" fontId="8" fillId="2" borderId="5"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xf>
    <xf numFmtId="0" fontId="8" fillId="2" borderId="7" xfId="3" applyFont="1" applyFill="1" applyBorder="1" applyAlignment="1" applyProtection="1">
      <alignment horizontal="center" vertical="center"/>
    </xf>
    <xf numFmtId="0" fontId="8" fillId="2" borderId="14" xfId="3" applyFont="1" applyFill="1" applyBorder="1" applyAlignment="1" applyProtection="1">
      <alignment horizontal="center" vertical="center"/>
    </xf>
    <xf numFmtId="0" fontId="8" fillId="2" borderId="0" xfId="3" applyFont="1" applyFill="1" applyBorder="1" applyAlignment="1" applyProtection="1">
      <alignment horizontal="center" vertical="center"/>
    </xf>
    <xf numFmtId="0" fontId="8" fillId="2" borderId="1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8" fillId="2" borderId="10" xfId="3" applyFont="1" applyFill="1" applyBorder="1" applyAlignment="1" applyProtection="1">
      <alignment horizontal="center" vertical="center"/>
    </xf>
    <xf numFmtId="0" fontId="8" fillId="2" borderId="11" xfId="3" applyFont="1" applyFill="1" applyBorder="1" applyAlignment="1" applyProtection="1">
      <alignment horizontal="center" vertical="center"/>
    </xf>
    <xf numFmtId="0" fontId="8" fillId="2" borderId="5"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8" fillId="2" borderId="133" xfId="3" applyFont="1" applyFill="1" applyBorder="1" applyAlignment="1" applyProtection="1">
      <alignment horizontal="center" vertical="center"/>
    </xf>
    <xf numFmtId="0" fontId="12" fillId="0" borderId="4" xfId="3" applyFont="1" applyBorder="1" applyAlignment="1" applyProtection="1">
      <alignment horizontal="center" vertical="center" wrapText="1" shrinkToFit="1"/>
    </xf>
    <xf numFmtId="0" fontId="12" fillId="0" borderId="4" xfId="3" applyFont="1" applyBorder="1" applyAlignment="1" applyProtection="1">
      <alignment horizontal="center" vertical="center" shrinkToFit="1"/>
    </xf>
    <xf numFmtId="0" fontId="12" fillId="0" borderId="3" xfId="3" applyFont="1" applyBorder="1" applyAlignment="1" applyProtection="1">
      <alignment horizontal="center" vertical="center" shrinkToFit="1"/>
    </xf>
    <xf numFmtId="0" fontId="14" fillId="2" borderId="4" xfId="3" applyFont="1" applyFill="1" applyBorder="1" applyAlignment="1" applyProtection="1">
      <alignment horizontal="left" vertical="center" wrapText="1"/>
    </xf>
    <xf numFmtId="0" fontId="14" fillId="2" borderId="4"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shrinkToFit="1"/>
    </xf>
    <xf numFmtId="0" fontId="8" fillId="2" borderId="10" xfId="3" applyFont="1" applyFill="1" applyBorder="1" applyAlignment="1" applyProtection="1">
      <alignment horizontal="center" vertical="center" shrinkToFit="1"/>
    </xf>
    <xf numFmtId="0" fontId="8" fillId="2" borderId="11" xfId="3" applyFont="1" applyFill="1" applyBorder="1" applyAlignment="1" applyProtection="1">
      <alignment horizontal="center" vertical="center" shrinkToFit="1"/>
    </xf>
    <xf numFmtId="0" fontId="20" fillId="3" borderId="5" xfId="1" applyFont="1" applyFill="1" applyBorder="1" applyAlignment="1" applyProtection="1">
      <alignment horizontal="center" vertical="center"/>
      <protection locked="0"/>
    </xf>
    <xf numFmtId="0" fontId="20" fillId="3" borderId="6" xfId="1" applyFont="1" applyFill="1" applyBorder="1" applyAlignment="1" applyProtection="1">
      <alignment horizontal="center" vertical="center"/>
      <protection locked="0"/>
    </xf>
    <xf numFmtId="0" fontId="20" fillId="3" borderId="7"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wrapText="1" shrinkToFit="1"/>
      <protection locked="0"/>
    </xf>
    <xf numFmtId="0" fontId="9" fillId="3" borderId="6"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1" fontId="11" fillId="3" borderId="4" xfId="1" applyNumberFormat="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left" vertical="center" wrapText="1"/>
    </xf>
    <xf numFmtId="0" fontId="8" fillId="2" borderId="0" xfId="1" applyFont="1" applyFill="1" applyBorder="1" applyAlignment="1" applyProtection="1">
      <alignment horizontal="left" vertical="top" wrapText="1"/>
    </xf>
    <xf numFmtId="0" fontId="12" fillId="0" borderId="4" xfId="1" applyFont="1" applyBorder="1" applyAlignment="1" applyProtection="1">
      <alignment horizontal="center" vertical="center" wrapText="1" shrinkToFit="1"/>
    </xf>
    <xf numFmtId="0" fontId="12" fillId="0" borderId="4" xfId="1" applyFont="1" applyBorder="1" applyAlignment="1" applyProtection="1">
      <alignment horizontal="center" vertical="center" shrinkToFit="1"/>
    </xf>
    <xf numFmtId="0" fontId="12" fillId="0" borderId="3" xfId="1" applyFont="1" applyBorder="1" applyAlignment="1" applyProtection="1">
      <alignment horizontal="center" vertical="center" shrinkToFit="1"/>
    </xf>
    <xf numFmtId="2" fontId="11" fillId="11" borderId="4" xfId="1" applyNumberFormat="1" applyFont="1" applyFill="1" applyBorder="1" applyAlignment="1" applyProtection="1">
      <alignment horizontal="center" vertical="center" shrinkToFit="1"/>
    </xf>
    <xf numFmtId="2" fontId="36" fillId="0" borderId="0" xfId="1" applyNumberFormat="1" applyFont="1" applyFill="1" applyBorder="1" applyAlignment="1" applyProtection="1">
      <alignment horizontal="center" vertical="center" shrinkToFit="1"/>
    </xf>
    <xf numFmtId="2" fontId="36" fillId="0" borderId="10" xfId="1" applyNumberFormat="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protection locked="0"/>
    </xf>
    <xf numFmtId="0" fontId="15" fillId="3" borderId="5" xfId="1" applyFont="1" applyFill="1" applyBorder="1" applyAlignment="1" applyProtection="1">
      <alignment horizontal="center" vertical="center" shrinkToFit="1"/>
      <protection locked="0"/>
    </xf>
    <xf numFmtId="0" fontId="15" fillId="3" borderId="6" xfId="1" applyFont="1" applyFill="1" applyBorder="1" applyAlignment="1" applyProtection="1">
      <alignment horizontal="center" vertical="center" shrinkToFit="1"/>
      <protection locked="0"/>
    </xf>
    <xf numFmtId="0" fontId="15" fillId="3" borderId="7" xfId="1" applyFont="1" applyFill="1" applyBorder="1" applyAlignment="1" applyProtection="1">
      <alignment horizontal="center" vertical="center" shrinkToFit="1"/>
      <protection locked="0"/>
    </xf>
    <xf numFmtId="0" fontId="15" fillId="3" borderId="9"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shrinkToFit="1"/>
      <protection locked="0"/>
    </xf>
    <xf numFmtId="0" fontId="15" fillId="3" borderId="11" xfId="1" applyFont="1" applyFill="1" applyBorder="1" applyAlignment="1" applyProtection="1">
      <alignment horizontal="center" vertical="center" shrinkToFit="1"/>
      <protection locked="0"/>
    </xf>
    <xf numFmtId="2" fontId="11" fillId="0" borderId="14" xfId="1" applyNumberFormat="1" applyFont="1" applyFill="1" applyBorder="1" applyAlignment="1" applyProtection="1">
      <alignment horizontal="center" vertical="center" shrinkToFit="1"/>
    </xf>
    <xf numFmtId="2" fontId="11" fillId="0" borderId="0" xfId="1" applyNumberFormat="1" applyFont="1" applyFill="1" applyBorder="1" applyAlignment="1" applyProtection="1">
      <alignment horizontal="center" vertical="center" shrinkToFit="1"/>
    </xf>
    <xf numFmtId="2" fontId="11" fillId="0" borderId="9" xfId="1" applyNumberFormat="1" applyFont="1" applyFill="1" applyBorder="1" applyAlignment="1" applyProtection="1">
      <alignment horizontal="center" vertical="center" shrinkToFit="1"/>
    </xf>
    <xf numFmtId="2" fontId="11" fillId="0" borderId="10" xfId="1" applyNumberFormat="1" applyFont="1" applyFill="1" applyBorder="1" applyAlignment="1" applyProtection="1">
      <alignment horizontal="center" vertical="center" shrinkToFit="1"/>
    </xf>
    <xf numFmtId="0" fontId="14" fillId="3" borderId="1" xfId="1"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shrinkToFit="1"/>
      <protection locked="0"/>
    </xf>
    <xf numFmtId="0" fontId="15" fillId="0" borderId="0" xfId="1" applyFont="1" applyFill="1" applyBorder="1" applyAlignment="1" applyProtection="1">
      <alignment horizontal="center" vertical="center" shrinkToFit="1"/>
      <protection locked="0"/>
    </xf>
    <xf numFmtId="0" fontId="12" fillId="3" borderId="134" xfId="1" applyFont="1" applyFill="1" applyBorder="1" applyAlignment="1" applyProtection="1">
      <alignment horizontal="center" vertical="center" shrinkToFit="1"/>
      <protection locked="0"/>
    </xf>
    <xf numFmtId="0" fontId="12" fillId="3" borderId="135" xfId="1" applyFont="1" applyFill="1" applyBorder="1" applyAlignment="1" applyProtection="1">
      <alignment horizontal="center" vertical="center" shrinkToFit="1"/>
      <protection locked="0"/>
    </xf>
    <xf numFmtId="0" fontId="12" fillId="3" borderId="136" xfId="1" applyFont="1" applyFill="1" applyBorder="1" applyAlignment="1" applyProtection="1">
      <alignment horizontal="center" vertical="center" shrinkToFit="1"/>
      <protection locked="0"/>
    </xf>
    <xf numFmtId="0" fontId="15" fillId="3" borderId="6" xfId="1" applyFont="1" applyFill="1" applyBorder="1" applyAlignment="1" applyProtection="1">
      <alignment horizontal="left" vertical="center" wrapText="1" shrinkToFit="1"/>
      <protection locked="0"/>
    </xf>
    <xf numFmtId="0" fontId="15" fillId="3" borderId="7" xfId="1" applyFont="1" applyFill="1" applyBorder="1" applyAlignment="1" applyProtection="1">
      <alignment horizontal="left" vertical="center" wrapText="1" shrinkToFit="1"/>
      <protection locked="0"/>
    </xf>
    <xf numFmtId="0" fontId="15" fillId="3" borderId="0" xfId="1" applyFont="1" applyFill="1" applyBorder="1" applyAlignment="1" applyProtection="1">
      <alignment horizontal="left" vertical="center" wrapText="1" shrinkToFit="1"/>
      <protection locked="0"/>
    </xf>
    <xf numFmtId="0" fontId="15" fillId="3" borderId="13" xfId="1" applyFont="1" applyFill="1" applyBorder="1" applyAlignment="1" applyProtection="1">
      <alignment horizontal="left" vertical="center" wrapText="1" shrinkToFit="1"/>
      <protection locked="0"/>
    </xf>
    <xf numFmtId="2" fontId="11" fillId="11" borderId="5" xfId="1" applyNumberFormat="1" applyFont="1" applyFill="1" applyBorder="1" applyAlignment="1" applyProtection="1">
      <alignment horizontal="center" vertical="center" shrinkToFit="1"/>
    </xf>
    <xf numFmtId="2" fontId="11" fillId="11" borderId="6" xfId="1" applyNumberFormat="1" applyFont="1" applyFill="1" applyBorder="1" applyAlignment="1" applyProtection="1">
      <alignment horizontal="center" vertical="center" shrinkToFit="1"/>
    </xf>
    <xf numFmtId="2" fontId="11" fillId="11" borderId="7" xfId="1" applyNumberFormat="1" applyFont="1" applyFill="1" applyBorder="1" applyAlignment="1" applyProtection="1">
      <alignment horizontal="center" vertical="center" shrinkToFit="1"/>
    </xf>
    <xf numFmtId="2" fontId="11" fillId="11" borderId="14" xfId="1" applyNumberFormat="1" applyFont="1" applyFill="1" applyBorder="1" applyAlignment="1" applyProtection="1">
      <alignment horizontal="center" vertical="center" shrinkToFit="1"/>
    </xf>
    <xf numFmtId="2" fontId="11" fillId="11" borderId="0" xfId="1" applyNumberFormat="1" applyFont="1" applyFill="1" applyBorder="1" applyAlignment="1" applyProtection="1">
      <alignment horizontal="center" vertical="center" shrinkToFit="1"/>
    </xf>
    <xf numFmtId="2" fontId="11" fillId="11" borderId="13" xfId="1" applyNumberFormat="1" applyFont="1" applyFill="1" applyBorder="1" applyAlignment="1" applyProtection="1">
      <alignment horizontal="center" vertical="center" shrinkToFit="1"/>
    </xf>
    <xf numFmtId="2" fontId="11" fillId="11" borderId="9" xfId="1" applyNumberFormat="1" applyFont="1" applyFill="1" applyBorder="1" applyAlignment="1" applyProtection="1">
      <alignment horizontal="center" vertical="center" shrinkToFit="1"/>
    </xf>
    <xf numFmtId="2" fontId="11" fillId="11" borderId="10" xfId="1" applyNumberFormat="1" applyFont="1" applyFill="1" applyBorder="1" applyAlignment="1" applyProtection="1">
      <alignment horizontal="center" vertical="center" shrinkToFit="1"/>
    </xf>
    <xf numFmtId="2" fontId="11" fillId="11" borderId="11" xfId="1" applyNumberFormat="1" applyFont="1" applyFill="1" applyBorder="1" applyAlignment="1" applyProtection="1">
      <alignment horizontal="center" vertical="center" shrinkToFit="1"/>
    </xf>
    <xf numFmtId="0" fontId="8" fillId="2" borderId="0" xfId="1" applyFont="1" applyFill="1" applyBorder="1" applyAlignment="1" applyProtection="1">
      <alignment horizontal="left" vertical="center" shrinkToFit="1"/>
    </xf>
    <xf numFmtId="0" fontId="15" fillId="3" borderId="14" xfId="1" applyFont="1" applyFill="1" applyBorder="1" applyAlignment="1" applyProtection="1">
      <alignment horizontal="center" vertical="center" shrinkToFit="1"/>
      <protection locked="0"/>
    </xf>
    <xf numFmtId="0" fontId="15" fillId="3" borderId="0" xfId="1" applyFont="1" applyFill="1" applyBorder="1" applyAlignment="1" applyProtection="1">
      <alignment horizontal="center" vertical="center" shrinkToFit="1"/>
      <protection locked="0"/>
    </xf>
    <xf numFmtId="0" fontId="15" fillId="3" borderId="13"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0" fontId="8" fillId="2" borderId="14"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13"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xf numFmtId="0" fontId="20" fillId="2" borderId="47" xfId="1" applyFont="1" applyFill="1" applyBorder="1" applyAlignment="1" applyProtection="1">
      <alignment horizontal="center" vertical="center"/>
      <protection locked="0"/>
    </xf>
    <xf numFmtId="0" fontId="20" fillId="2" borderId="48" xfId="1" applyFont="1" applyFill="1" applyBorder="1" applyAlignment="1" applyProtection="1">
      <alignment horizontal="center" vertical="center"/>
      <protection locked="0"/>
    </xf>
    <xf numFmtId="0" fontId="20" fillId="2" borderId="133" xfId="1"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wrapText="1"/>
      <protection locked="0"/>
    </xf>
    <xf numFmtId="0" fontId="34" fillId="2" borderId="6" xfId="1" applyFont="1" applyFill="1" applyBorder="1" applyAlignment="1" applyProtection="1">
      <alignment horizontal="center" vertical="center"/>
      <protection locked="0"/>
    </xf>
    <xf numFmtId="0" fontId="34" fillId="2" borderId="7" xfId="1" applyFont="1" applyFill="1" applyBorder="1" applyAlignment="1" applyProtection="1">
      <alignment horizontal="center" vertical="center"/>
      <protection locked="0"/>
    </xf>
    <xf numFmtId="0" fontId="34" fillId="2" borderId="14"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34" fillId="2" borderId="13" xfId="1" applyFont="1" applyFill="1" applyBorder="1" applyAlignment="1" applyProtection="1">
      <alignment horizontal="center" vertical="center"/>
      <protection locked="0"/>
    </xf>
    <xf numFmtId="0" fontId="34" fillId="2" borderId="9" xfId="1" applyFont="1" applyFill="1" applyBorder="1" applyAlignment="1" applyProtection="1">
      <alignment horizontal="center" vertical="center"/>
      <protection locked="0"/>
    </xf>
    <xf numFmtId="0" fontId="34" fillId="2" borderId="10" xfId="1" applyFont="1" applyFill="1" applyBorder="1" applyAlignment="1" applyProtection="1">
      <alignment horizontal="center" vertical="center"/>
      <protection locked="0"/>
    </xf>
    <xf numFmtId="0" fontId="34" fillId="2" borderId="11" xfId="1" applyFont="1" applyFill="1" applyBorder="1" applyAlignment="1" applyProtection="1">
      <alignment horizontal="center" vertical="center"/>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5" fillId="2" borderId="5" xfId="1" applyFont="1" applyFill="1" applyBorder="1" applyAlignment="1" applyProtection="1">
      <alignment horizontal="center" vertical="center" wrapText="1"/>
    </xf>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12" fillId="2" borderId="5" xfId="1" applyFont="1" applyFill="1" applyBorder="1" applyAlignment="1" applyProtection="1">
      <alignment horizontal="center" vertical="center"/>
      <protection locked="0"/>
    </xf>
    <xf numFmtId="0" fontId="12" fillId="3" borderId="6" xfId="1" applyFont="1" applyFill="1" applyBorder="1" applyAlignment="1" applyProtection="1">
      <alignment horizontal="center" vertical="center"/>
      <protection locked="0"/>
    </xf>
    <xf numFmtId="0" fontId="12" fillId="3" borderId="7"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3" borderId="13" xfId="1" applyFont="1" applyFill="1" applyBorder="1" applyAlignment="1" applyProtection="1">
      <alignment horizontal="center" vertical="center"/>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20" fillId="3" borderId="47" xfId="1" applyFont="1" applyFill="1" applyBorder="1" applyAlignment="1" applyProtection="1">
      <alignment horizontal="center" vertical="center"/>
      <protection locked="0"/>
    </xf>
    <xf numFmtId="0" fontId="20" fillId="3" borderId="48" xfId="1" applyFont="1" applyFill="1" applyBorder="1" applyAlignment="1" applyProtection="1">
      <alignment horizontal="center" vertical="center"/>
      <protection locked="0"/>
    </xf>
    <xf numFmtId="0" fontId="20" fillId="3" borderId="133"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5" fillId="2" borderId="6" xfId="1" applyFont="1" applyFill="1" applyBorder="1" applyAlignment="1" applyProtection="1">
      <alignment horizontal="center" vertical="center" wrapText="1"/>
    </xf>
    <xf numFmtId="0" fontId="15" fillId="2" borderId="7"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4" fillId="3" borderId="5" xfId="1" applyFont="1" applyFill="1" applyBorder="1" applyAlignment="1" applyProtection="1">
      <alignment horizontal="center" vertical="center" wrapText="1"/>
    </xf>
    <xf numFmtId="0" fontId="14" fillId="3" borderId="6" xfId="1" applyFont="1" applyFill="1" applyBorder="1" applyProtection="1"/>
    <xf numFmtId="0" fontId="14" fillId="3" borderId="7" xfId="1" applyFont="1" applyFill="1" applyBorder="1" applyProtection="1"/>
    <xf numFmtId="0" fontId="14" fillId="3" borderId="14" xfId="1" applyFont="1" applyFill="1" applyBorder="1" applyProtection="1"/>
    <xf numFmtId="0" fontId="14" fillId="3" borderId="0" xfId="1" applyFont="1" applyFill="1" applyProtection="1"/>
    <xf numFmtId="0" fontId="14" fillId="3" borderId="13" xfId="1" applyFont="1" applyFill="1" applyBorder="1" applyProtection="1"/>
    <xf numFmtId="0" fontId="14" fillId="3" borderId="9" xfId="1" applyFont="1" applyFill="1" applyBorder="1" applyProtection="1"/>
    <xf numFmtId="0" fontId="14" fillId="3" borderId="10" xfId="1" applyFont="1" applyFill="1" applyBorder="1" applyProtection="1"/>
    <xf numFmtId="0" fontId="14" fillId="3" borderId="11" xfId="1" applyFont="1" applyFill="1" applyBorder="1" applyProtection="1"/>
    <xf numFmtId="0" fontId="8" fillId="2" borderId="0" xfId="1" applyFont="1" applyFill="1" applyAlignment="1" applyProtection="1">
      <alignment horizontal="left" vertical="top" wrapText="1"/>
    </xf>
    <xf numFmtId="0" fontId="8" fillId="3" borderId="5"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wrapText="1"/>
    </xf>
    <xf numFmtId="0" fontId="8" fillId="3" borderId="7"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13"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11"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15" fillId="3" borderId="6" xfId="1" applyFont="1" applyFill="1" applyBorder="1" applyAlignment="1" applyProtection="1">
      <alignment horizontal="center" vertical="center" wrapText="1"/>
    </xf>
    <xf numFmtId="0" fontId="15" fillId="3" borderId="7" xfId="1" applyFont="1" applyFill="1" applyBorder="1" applyAlignment="1" applyProtection="1">
      <alignment horizontal="center" vertical="center" wrapText="1"/>
    </xf>
    <xf numFmtId="0" fontId="15" fillId="3" borderId="14" xfId="1" applyFont="1" applyFill="1" applyBorder="1" applyAlignment="1" applyProtection="1">
      <alignment horizontal="center" vertical="center" wrapText="1"/>
    </xf>
    <xf numFmtId="0" fontId="15" fillId="3" borderId="0" xfId="1" applyFont="1" applyFill="1" applyBorder="1" applyAlignment="1" applyProtection="1">
      <alignment horizontal="center" vertical="center" wrapText="1"/>
    </xf>
    <xf numFmtId="0" fontId="15" fillId="3" borderId="13" xfId="1" applyFont="1" applyFill="1" applyBorder="1" applyAlignment="1" applyProtection="1">
      <alignment horizontal="center" vertical="center" wrapText="1"/>
    </xf>
    <xf numFmtId="0" fontId="15" fillId="3" borderId="9" xfId="1" applyFont="1" applyFill="1" applyBorder="1" applyAlignment="1" applyProtection="1">
      <alignment horizontal="center" vertical="center" wrapText="1"/>
    </xf>
    <xf numFmtId="0" fontId="15" fillId="3" borderId="10" xfId="1"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wrapText="1"/>
    </xf>
    <xf numFmtId="0" fontId="20" fillId="2" borderId="14" xfId="1" applyFont="1" applyFill="1" applyBorder="1" applyAlignment="1" applyProtection="1">
      <alignment horizontal="center" vertical="center"/>
      <protection locked="0"/>
    </xf>
    <xf numFmtId="0" fontId="20" fillId="3" borderId="0" xfId="1" applyFont="1" applyFill="1" applyBorder="1" applyAlignment="1" applyProtection="1">
      <alignment horizontal="center" vertical="center"/>
      <protection locked="0"/>
    </xf>
    <xf numFmtId="0" fontId="20" fillId="2" borderId="13" xfId="1" applyFont="1" applyFill="1" applyBorder="1" applyAlignment="1" applyProtection="1">
      <alignment horizontal="center" vertical="center"/>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0" fontId="11" fillId="12" borderId="1" xfId="1" applyFont="1" applyFill="1" applyBorder="1" applyAlignment="1" applyProtection="1">
      <alignment horizontal="center" vertical="center"/>
      <protection locked="0"/>
    </xf>
    <xf numFmtId="0" fontId="11" fillId="12" borderId="2" xfId="1" applyFont="1" applyFill="1" applyBorder="1" applyAlignment="1" applyProtection="1">
      <alignment horizontal="center" vertical="center"/>
      <protection locked="0"/>
    </xf>
    <xf numFmtId="0" fontId="11" fillId="12" borderId="157" xfId="1" applyFont="1" applyFill="1" applyBorder="1" applyAlignment="1" applyProtection="1">
      <alignment horizontal="center" vertical="center"/>
      <protection locked="0"/>
    </xf>
    <xf numFmtId="0" fontId="12" fillId="2" borderId="149"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8" fillId="2" borderId="0" xfId="1" applyFont="1" applyFill="1" applyBorder="1" applyAlignment="1" applyProtection="1">
      <alignment horizontal="left" vertical="center" wrapText="1"/>
      <protection locked="0"/>
    </xf>
    <xf numFmtId="0" fontId="8" fillId="2" borderId="6"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left" vertical="center" shrinkToFit="1"/>
      <protection locked="0"/>
    </xf>
    <xf numFmtId="0" fontId="14" fillId="2" borderId="6"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13" xfId="1" applyFont="1" applyFill="1" applyBorder="1" applyAlignment="1" applyProtection="1">
      <alignment horizontal="center" vertical="center" wrapText="1"/>
    </xf>
    <xf numFmtId="0" fontId="14" fillId="2" borderId="9"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11" fillId="3" borderId="47" xfId="1" applyFont="1" applyFill="1" applyBorder="1" applyAlignment="1" applyProtection="1">
      <alignment horizontal="center" vertical="center"/>
      <protection locked="0"/>
    </xf>
    <xf numFmtId="0" fontId="11" fillId="3" borderId="48" xfId="1" applyFont="1" applyFill="1" applyBorder="1" applyAlignment="1" applyProtection="1">
      <alignment horizontal="center" vertical="center"/>
      <protection locked="0"/>
    </xf>
    <xf numFmtId="0" fontId="11" fillId="3" borderId="133" xfId="1" applyFont="1" applyFill="1" applyBorder="1" applyAlignment="1" applyProtection="1">
      <alignment horizontal="center" vertical="center"/>
      <protection locked="0"/>
    </xf>
    <xf numFmtId="14" fontId="32" fillId="3" borderId="5" xfId="1" applyNumberFormat="1" applyFont="1" applyFill="1" applyBorder="1" applyAlignment="1" applyProtection="1">
      <alignment horizontal="center" vertical="center" shrinkToFit="1"/>
      <protection locked="0"/>
    </xf>
    <xf numFmtId="14" fontId="32" fillId="3" borderId="6" xfId="1" applyNumberFormat="1" applyFont="1" applyFill="1" applyBorder="1" applyAlignment="1" applyProtection="1">
      <alignment horizontal="center" vertical="center" shrinkToFit="1"/>
      <protection locked="0"/>
    </xf>
    <xf numFmtId="14" fontId="32" fillId="3" borderId="7" xfId="1" applyNumberFormat="1" applyFont="1" applyFill="1" applyBorder="1" applyAlignment="1" applyProtection="1">
      <alignment horizontal="center" vertical="center" shrinkToFit="1"/>
      <protection locked="0"/>
    </xf>
    <xf numFmtId="14" fontId="32" fillId="3" borderId="14" xfId="1" applyNumberFormat="1" applyFont="1" applyFill="1" applyBorder="1" applyAlignment="1" applyProtection="1">
      <alignment horizontal="center" vertical="center" shrinkToFit="1"/>
      <protection locked="0"/>
    </xf>
    <xf numFmtId="14" fontId="32" fillId="3" borderId="0" xfId="1" applyNumberFormat="1" applyFont="1" applyFill="1" applyBorder="1" applyAlignment="1" applyProtection="1">
      <alignment horizontal="center" vertical="center" shrinkToFit="1"/>
      <protection locked="0"/>
    </xf>
    <xf numFmtId="14" fontId="32" fillId="3" borderId="13" xfId="1" applyNumberFormat="1" applyFont="1" applyFill="1" applyBorder="1" applyAlignment="1" applyProtection="1">
      <alignment horizontal="center" vertical="center" shrinkToFit="1"/>
      <protection locked="0"/>
    </xf>
    <xf numFmtId="14" fontId="32" fillId="3" borderId="9" xfId="1" applyNumberFormat="1" applyFont="1" applyFill="1" applyBorder="1" applyAlignment="1" applyProtection="1">
      <alignment horizontal="center" vertical="center" shrinkToFit="1"/>
      <protection locked="0"/>
    </xf>
    <xf numFmtId="14" fontId="32" fillId="3" borderId="10" xfId="1" applyNumberFormat="1" applyFont="1" applyFill="1" applyBorder="1" applyAlignment="1" applyProtection="1">
      <alignment horizontal="center" vertical="center" shrinkToFit="1"/>
      <protection locked="0"/>
    </xf>
    <xf numFmtId="14" fontId="32" fillId="3" borderId="11" xfId="1" applyNumberFormat="1" applyFont="1" applyFill="1" applyBorder="1" applyAlignment="1" applyProtection="1">
      <alignment horizontal="center" vertical="center" shrinkToFit="1"/>
      <protection locked="0"/>
    </xf>
    <xf numFmtId="0" fontId="5" fillId="0" borderId="4" xfId="3" applyFont="1" applyBorder="1" applyAlignment="1" applyProtection="1">
      <alignment horizontal="center" vertical="center" wrapText="1"/>
      <protection locked="0"/>
    </xf>
    <xf numFmtId="0" fontId="11" fillId="0" borderId="4" xfId="3" applyFont="1" applyBorder="1" applyAlignment="1" applyProtection="1">
      <alignment horizontal="center" vertical="center" wrapText="1"/>
      <protection locked="0"/>
    </xf>
    <xf numFmtId="0" fontId="11" fillId="0" borderId="8" xfId="3" applyFont="1" applyBorder="1" applyAlignment="1" applyProtection="1">
      <alignment horizontal="center" vertical="center" wrapText="1"/>
      <protection locked="0"/>
    </xf>
    <xf numFmtId="14" fontId="32" fillId="0" borderId="4" xfId="3" applyNumberFormat="1" applyFont="1" applyBorder="1" applyAlignment="1" applyProtection="1">
      <alignment horizontal="center" vertical="center" shrinkToFit="1"/>
      <protection locked="0"/>
    </xf>
    <xf numFmtId="0" fontId="32" fillId="0" borderId="4" xfId="3" applyFont="1" applyBorder="1" applyAlignment="1" applyProtection="1">
      <alignment horizontal="center" vertical="center" shrinkToFit="1"/>
      <protection locked="0"/>
    </xf>
    <xf numFmtId="2" fontId="11" fillId="0" borderId="4" xfId="3" applyNumberFormat="1" applyFont="1" applyBorder="1" applyAlignment="1" applyProtection="1">
      <alignment horizontal="center" vertical="center" wrapText="1"/>
      <protection locked="0"/>
    </xf>
    <xf numFmtId="2" fontId="11" fillId="0" borderId="4" xfId="3" applyNumberFormat="1" applyFont="1" applyBorder="1" applyAlignment="1" applyProtection="1">
      <alignment horizontal="center" vertical="center" shrinkToFit="1"/>
      <protection locked="0"/>
    </xf>
    <xf numFmtId="2" fontId="29" fillId="5" borderId="4" xfId="3" applyNumberFormat="1" applyFont="1" applyFill="1" applyBorder="1" applyAlignment="1" applyProtection="1">
      <alignment horizontal="center" vertical="center" shrinkToFit="1"/>
      <protection locked="0"/>
    </xf>
    <xf numFmtId="0" fontId="8" fillId="0" borderId="12" xfId="3" applyFont="1" applyBorder="1" applyAlignment="1" applyProtection="1">
      <alignment horizontal="center" vertical="center" wrapText="1"/>
      <protection locked="0"/>
    </xf>
    <xf numFmtId="0" fontId="8" fillId="0" borderId="6" xfId="3" applyFont="1" applyBorder="1" applyAlignment="1" applyProtection="1">
      <alignment horizontal="left" vertical="center" wrapText="1"/>
      <protection locked="0"/>
    </xf>
    <xf numFmtId="0" fontId="8" fillId="0" borderId="0" xfId="3" applyFont="1" applyFill="1" applyBorder="1" applyAlignment="1" applyProtection="1">
      <alignment horizontal="left" vertical="center" wrapText="1" shrinkToFit="1"/>
    </xf>
    <xf numFmtId="0" fontId="8" fillId="0" borderId="4" xfId="3" applyFont="1" applyBorder="1" applyAlignment="1" applyProtection="1">
      <alignment horizontal="center" vertical="center" wrapText="1"/>
    </xf>
    <xf numFmtId="0" fontId="15" fillId="0" borderId="4" xfId="3" applyFont="1" applyBorder="1" applyAlignment="1" applyProtection="1">
      <alignment horizontal="center" vertical="center" wrapText="1"/>
    </xf>
    <xf numFmtId="0" fontId="8" fillId="0" borderId="0" xfId="3" applyFont="1" applyBorder="1" applyAlignment="1" applyProtection="1">
      <alignment horizontal="left" vertical="center" wrapText="1"/>
      <protection locked="0"/>
    </xf>
    <xf numFmtId="0" fontId="8" fillId="0" borderId="0" xfId="3" applyFont="1" applyFill="1" applyBorder="1" applyAlignment="1" applyProtection="1">
      <alignment vertical="center" wrapText="1" shrinkToFit="1"/>
    </xf>
    <xf numFmtId="0" fontId="8" fillId="0" borderId="0" xfId="3" applyFont="1" applyBorder="1" applyAlignment="1" applyProtection="1">
      <alignment horizontal="left" vertical="center" wrapText="1" shrinkToFit="1"/>
    </xf>
    <xf numFmtId="0" fontId="12" fillId="2" borderId="134" xfId="1" applyFont="1" applyFill="1" applyBorder="1" applyAlignment="1" applyProtection="1">
      <alignment horizontal="center" vertical="center"/>
      <protection locked="0"/>
    </xf>
    <xf numFmtId="0" fontId="12" fillId="2" borderId="135" xfId="1" applyFont="1" applyFill="1" applyBorder="1" applyAlignment="1" applyProtection="1">
      <alignment horizontal="center" vertical="center"/>
      <protection locked="0"/>
    </xf>
    <xf numFmtId="0" fontId="12" fillId="2" borderId="136" xfId="1" applyFont="1" applyFill="1" applyBorder="1" applyAlignment="1" applyProtection="1">
      <alignment horizontal="center" vertical="center"/>
      <protection locked="0"/>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75"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53"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70"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15" fillId="0" borderId="5" xfId="3" applyFont="1" applyBorder="1" applyAlignment="1" applyProtection="1">
      <alignment horizontal="center" vertical="center" wrapText="1"/>
    </xf>
    <xf numFmtId="0" fontId="15" fillId="0" borderId="6" xfId="3" applyFont="1" applyBorder="1" applyAlignment="1" applyProtection="1">
      <alignment horizontal="center" vertical="center" wrapText="1"/>
    </xf>
    <xf numFmtId="0" fontId="15" fillId="0" borderId="7" xfId="3" applyFont="1" applyBorder="1" applyAlignment="1" applyProtection="1">
      <alignment horizontal="center" vertical="center" wrapText="1"/>
    </xf>
    <xf numFmtId="0" fontId="15" fillId="0" borderId="14" xfId="3" applyFont="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5" fillId="0" borderId="13" xfId="3" applyFont="1" applyBorder="1" applyAlignment="1" applyProtection="1">
      <alignment horizontal="center" vertical="center" wrapText="1"/>
    </xf>
    <xf numFmtId="0" fontId="15" fillId="0" borderId="9" xfId="3" applyFont="1" applyBorder="1" applyAlignment="1" applyProtection="1">
      <alignment horizontal="center" vertical="center" wrapText="1"/>
    </xf>
    <xf numFmtId="0" fontId="15" fillId="0" borderId="10" xfId="3" applyFont="1" applyBorder="1" applyAlignment="1" applyProtection="1">
      <alignment horizontal="center" vertical="center" wrapText="1"/>
    </xf>
    <xf numFmtId="0" fontId="15" fillId="0" borderId="11" xfId="3" applyFont="1" applyBorder="1" applyAlignment="1" applyProtection="1">
      <alignment horizontal="center" vertical="center" wrapText="1"/>
    </xf>
    <xf numFmtId="0" fontId="14" fillId="2" borderId="6" xfId="1" applyFont="1" applyFill="1" applyBorder="1" applyAlignment="1" applyProtection="1">
      <alignment horizontal="left" vertical="center" wrapText="1"/>
    </xf>
    <xf numFmtId="0" fontId="8" fillId="2" borderId="20"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30" xfId="1" applyFont="1" applyFill="1" applyBorder="1" applyAlignment="1" applyProtection="1">
      <alignment horizontal="center" vertical="center" wrapText="1"/>
    </xf>
    <xf numFmtId="0" fontId="8" fillId="2" borderId="31" xfId="1" applyFont="1" applyFill="1" applyBorder="1" applyAlignment="1" applyProtection="1">
      <alignment horizontal="center" vertical="center" wrapText="1"/>
    </xf>
    <xf numFmtId="0" fontId="8" fillId="2" borderId="32" xfId="1" applyFont="1" applyFill="1" applyBorder="1" applyAlignment="1" applyProtection="1">
      <alignment horizontal="center" vertical="center" wrapText="1"/>
    </xf>
    <xf numFmtId="178" fontId="11" fillId="4" borderId="23" xfId="1" applyNumberFormat="1" applyFont="1" applyFill="1" applyBorder="1" applyAlignment="1" applyProtection="1">
      <alignment horizontal="center" vertical="center" shrinkToFit="1"/>
    </xf>
    <xf numFmtId="0" fontId="11" fillId="4" borderId="21"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33" xfId="1" applyFont="1" applyFill="1" applyBorder="1" applyAlignment="1" applyProtection="1">
      <alignment horizontal="center" vertical="center" shrinkToFit="1"/>
    </xf>
    <xf numFmtId="0" fontId="11" fillId="4" borderId="31" xfId="1" applyFont="1" applyFill="1" applyBorder="1" applyAlignment="1" applyProtection="1">
      <alignment horizontal="center" vertical="center" shrinkToFit="1"/>
    </xf>
    <xf numFmtId="0" fontId="8" fillId="2" borderId="21" xfId="1" applyFont="1" applyFill="1" applyBorder="1" applyAlignment="1" applyProtection="1">
      <alignment horizontal="center"/>
    </xf>
    <xf numFmtId="0" fontId="8" fillId="2" borderId="24"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26" xfId="1" applyFont="1" applyFill="1" applyBorder="1" applyAlignment="1" applyProtection="1">
      <alignment horizontal="center"/>
    </xf>
    <xf numFmtId="0" fontId="8" fillId="2" borderId="31"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14" fillId="2" borderId="5" xfId="1" applyFont="1" applyFill="1" applyBorder="1" applyAlignment="1" applyProtection="1">
      <alignment vertical="center" wrapText="1"/>
    </xf>
    <xf numFmtId="0" fontId="14" fillId="2" borderId="6" xfId="1" applyFont="1" applyFill="1" applyBorder="1" applyAlignment="1" applyProtection="1">
      <alignment vertical="center" wrapText="1"/>
    </xf>
    <xf numFmtId="0" fontId="14" fillId="2" borderId="7" xfId="1" applyFont="1" applyFill="1" applyBorder="1" applyAlignment="1" applyProtection="1">
      <alignment vertical="center" wrapText="1"/>
    </xf>
    <xf numFmtId="0" fontId="14" fillId="2" borderId="14" xfId="1" applyFont="1" applyFill="1" applyBorder="1" applyAlignment="1" applyProtection="1">
      <alignment vertical="center" wrapText="1"/>
    </xf>
    <xf numFmtId="0" fontId="14" fillId="2" borderId="0" xfId="1" applyFont="1" applyFill="1" applyAlignment="1" applyProtection="1">
      <alignment vertical="center" wrapText="1"/>
    </xf>
    <xf numFmtId="0" fontId="14" fillId="2" borderId="13" xfId="1" applyFont="1" applyFill="1" applyBorder="1" applyAlignment="1" applyProtection="1">
      <alignment vertical="center" wrapText="1"/>
    </xf>
    <xf numFmtId="0" fontId="14" fillId="2" borderId="9" xfId="1" applyFont="1" applyFill="1" applyBorder="1" applyAlignment="1" applyProtection="1">
      <alignment vertical="center" wrapText="1"/>
    </xf>
    <xf numFmtId="0" fontId="14" fillId="2" borderId="10" xfId="1" applyFont="1" applyFill="1" applyBorder="1" applyAlignment="1" applyProtection="1">
      <alignment vertical="center" wrapText="1"/>
    </xf>
    <xf numFmtId="0" fontId="14" fillId="2" borderId="11" xfId="1" applyFont="1" applyFill="1" applyBorder="1" applyAlignment="1" applyProtection="1">
      <alignment vertical="center" wrapTex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15" fillId="2" borderId="6"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4" fillId="2" borderId="0" xfId="1" applyFont="1" applyFill="1" applyBorder="1" applyAlignment="1" applyProtection="1">
      <alignment vertical="center" wrapText="1"/>
    </xf>
    <xf numFmtId="0" fontId="15" fillId="2" borderId="0" xfId="1" applyFont="1" applyFill="1" applyAlignment="1" applyProtection="1">
      <alignment horizontal="center" vertical="center"/>
    </xf>
    <xf numFmtId="177" fontId="11" fillId="4" borderId="14" xfId="1" applyNumberFormat="1" applyFont="1" applyFill="1" applyBorder="1" applyAlignment="1" applyProtection="1">
      <alignment horizontal="center" vertical="center" shrinkToFit="1"/>
    </xf>
    <xf numFmtId="177" fontId="11" fillId="4" borderId="0" xfId="1" applyNumberFormat="1" applyFont="1" applyFill="1" applyAlignment="1" applyProtection="1">
      <alignment horizontal="center" vertical="center" shrinkToFit="1"/>
    </xf>
    <xf numFmtId="177" fontId="11" fillId="4" borderId="9" xfId="1" applyNumberFormat="1" applyFont="1" applyFill="1" applyBorder="1" applyAlignment="1" applyProtection="1">
      <alignment horizontal="center" vertical="center" shrinkToFit="1"/>
    </xf>
    <xf numFmtId="177" fontId="11" fillId="4" borderId="10" xfId="1" applyNumberFormat="1" applyFont="1" applyFill="1" applyBorder="1" applyAlignment="1" applyProtection="1">
      <alignment horizontal="center" vertical="center" shrinkToFit="1"/>
    </xf>
    <xf numFmtId="0" fontId="15" fillId="2" borderId="10"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15" fillId="2" borderId="5" xfId="1" applyFont="1" applyFill="1" applyBorder="1" applyAlignment="1" applyProtection="1">
      <alignment horizontal="center" vertical="center"/>
    </xf>
    <xf numFmtId="14" fontId="32" fillId="2" borderId="5" xfId="1" applyNumberFormat="1" applyFont="1" applyFill="1" applyBorder="1" applyAlignment="1" applyProtection="1">
      <alignment horizontal="center" vertical="center" shrinkToFit="1"/>
      <protection locked="0"/>
    </xf>
    <xf numFmtId="0" fontId="32" fillId="2" borderId="6" xfId="1" applyFont="1" applyFill="1" applyBorder="1" applyAlignment="1" applyProtection="1">
      <alignment horizontal="center" vertical="center" shrinkToFit="1"/>
      <protection locked="0"/>
    </xf>
    <xf numFmtId="0" fontId="32" fillId="2" borderId="7" xfId="1" applyFont="1" applyFill="1" applyBorder="1" applyAlignment="1" applyProtection="1">
      <alignment horizontal="center" vertical="center" shrinkToFit="1"/>
      <protection locked="0"/>
    </xf>
    <xf numFmtId="0" fontId="32" fillId="2" borderId="14" xfId="1" applyFont="1" applyFill="1" applyBorder="1" applyAlignment="1" applyProtection="1">
      <alignment horizontal="center" vertical="center" shrinkToFit="1"/>
      <protection locked="0"/>
    </xf>
    <xf numFmtId="0" fontId="32" fillId="3" borderId="0" xfId="1" applyFont="1" applyFill="1" applyBorder="1" applyAlignment="1" applyProtection="1">
      <alignment horizontal="center" vertical="center" shrinkToFit="1"/>
      <protection locked="0"/>
    </xf>
    <xf numFmtId="0" fontId="32" fillId="2" borderId="13" xfId="1" applyFont="1" applyFill="1" applyBorder="1" applyAlignment="1" applyProtection="1">
      <alignment horizontal="center" vertical="center" shrinkToFit="1"/>
      <protection locked="0"/>
    </xf>
    <xf numFmtId="0" fontId="32" fillId="2" borderId="9" xfId="1" applyFont="1" applyFill="1" applyBorder="1" applyAlignment="1" applyProtection="1">
      <alignment horizontal="center" vertical="center" shrinkToFit="1"/>
      <protection locked="0"/>
    </xf>
    <xf numFmtId="0" fontId="32" fillId="2" borderId="10" xfId="1" applyFont="1" applyFill="1" applyBorder="1" applyAlignment="1" applyProtection="1">
      <alignment horizontal="center" vertical="center" shrinkToFit="1"/>
      <protection locked="0"/>
    </xf>
    <xf numFmtId="0" fontId="32" fillId="2" borderId="11" xfId="1" applyFont="1" applyFill="1" applyBorder="1" applyAlignment="1" applyProtection="1">
      <alignment horizontal="center" vertical="center" shrinkToFit="1"/>
      <protection locked="0"/>
    </xf>
    <xf numFmtId="2" fontId="11" fillId="2" borderId="5" xfId="1" applyNumberFormat="1" applyFont="1" applyFill="1" applyBorder="1" applyAlignment="1" applyProtection="1">
      <alignment horizontal="center" vertical="center" shrinkToFit="1"/>
      <protection locked="0"/>
    </xf>
    <xf numFmtId="2" fontId="11" fillId="2" borderId="6" xfId="1" applyNumberFormat="1" applyFont="1" applyFill="1" applyBorder="1" applyAlignment="1" applyProtection="1">
      <alignment horizontal="center" vertical="center" shrinkToFit="1"/>
      <protection locked="0"/>
    </xf>
    <xf numFmtId="2" fontId="11" fillId="2" borderId="7" xfId="1" applyNumberFormat="1" applyFont="1" applyFill="1" applyBorder="1" applyAlignment="1" applyProtection="1">
      <alignment horizontal="center" vertical="center" shrinkToFit="1"/>
      <protection locked="0"/>
    </xf>
    <xf numFmtId="2" fontId="11" fillId="2" borderId="14" xfId="1" applyNumberFormat="1" applyFont="1" applyFill="1" applyBorder="1" applyAlignment="1" applyProtection="1">
      <alignment horizontal="center" vertical="center" shrinkToFit="1"/>
      <protection locked="0"/>
    </xf>
    <xf numFmtId="2" fontId="11" fillId="2" borderId="13" xfId="1" applyNumberFormat="1" applyFont="1" applyFill="1" applyBorder="1" applyAlignment="1" applyProtection="1">
      <alignment horizontal="center" vertical="center" shrinkToFit="1"/>
      <protection locked="0"/>
    </xf>
    <xf numFmtId="0" fontId="11" fillId="3" borderId="0" xfId="1" applyFont="1" applyFill="1" applyBorder="1" applyAlignment="1" applyProtection="1">
      <alignment horizontal="center" vertical="center" shrinkToFit="1"/>
      <protection locked="0"/>
    </xf>
    <xf numFmtId="0" fontId="20" fillId="2" borderId="153" xfId="1" applyFont="1" applyFill="1" applyBorder="1" applyAlignment="1" applyProtection="1">
      <alignment horizontal="center" vertical="center" shrinkToFit="1"/>
      <protection locked="0"/>
    </xf>
    <xf numFmtId="0" fontId="20" fillId="2" borderId="154" xfId="1" applyFont="1" applyFill="1" applyBorder="1" applyAlignment="1" applyProtection="1">
      <alignment horizontal="center" vertical="center" shrinkToFit="1"/>
      <protection locked="0"/>
    </xf>
    <xf numFmtId="0" fontId="20" fillId="2" borderId="155" xfId="1" applyFont="1" applyFill="1" applyBorder="1" applyAlignment="1" applyProtection="1">
      <alignment horizontal="center" vertical="center" shrinkToFit="1"/>
      <protection locked="0"/>
    </xf>
    <xf numFmtId="0" fontId="15" fillId="2" borderId="0" xfId="1" applyFont="1" applyFill="1" applyAlignment="1" applyProtection="1">
      <alignment horizontal="left" vertical="top" wrapText="1"/>
    </xf>
    <xf numFmtId="0" fontId="9" fillId="2" borderId="14"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2" fontId="11" fillId="10" borderId="5" xfId="1" applyNumberFormat="1" applyFont="1" applyFill="1" applyBorder="1" applyAlignment="1" applyProtection="1">
      <alignment horizontal="center" vertical="center" shrinkToFit="1"/>
    </xf>
    <xf numFmtId="2" fontId="11" fillId="10" borderId="6" xfId="1" applyNumberFormat="1" applyFont="1" applyFill="1" applyBorder="1" applyAlignment="1" applyProtection="1">
      <alignment horizontal="center" vertical="center" shrinkToFit="1"/>
    </xf>
    <xf numFmtId="2" fontId="11" fillId="10" borderId="7" xfId="1" applyNumberFormat="1" applyFont="1" applyFill="1" applyBorder="1" applyAlignment="1" applyProtection="1">
      <alignment horizontal="center" vertical="center" shrinkToFit="1"/>
    </xf>
    <xf numFmtId="2" fontId="11" fillId="10" borderId="9" xfId="1" applyNumberFormat="1" applyFont="1" applyFill="1" applyBorder="1" applyAlignment="1" applyProtection="1">
      <alignment horizontal="center" vertical="center" shrinkToFit="1"/>
    </xf>
    <xf numFmtId="2" fontId="11" fillId="10" borderId="10" xfId="1" applyNumberFormat="1" applyFont="1" applyFill="1" applyBorder="1" applyAlignment="1" applyProtection="1">
      <alignment horizontal="center" vertical="center" shrinkToFit="1"/>
    </xf>
    <xf numFmtId="2" fontId="11" fillId="10" borderId="11" xfId="1" applyNumberFormat="1" applyFont="1" applyFill="1" applyBorder="1" applyAlignment="1" applyProtection="1">
      <alignment horizontal="center" vertical="center" shrinkToFit="1"/>
    </xf>
    <xf numFmtId="2" fontId="29" fillId="2" borderId="5" xfId="1" applyNumberFormat="1" applyFont="1" applyFill="1" applyBorder="1" applyAlignment="1" applyProtection="1">
      <alignment horizontal="center" vertical="center" shrinkToFit="1"/>
      <protection locked="0"/>
    </xf>
    <xf numFmtId="2" fontId="29" fillId="2" borderId="6" xfId="1" applyNumberFormat="1" applyFont="1" applyFill="1" applyBorder="1" applyAlignment="1" applyProtection="1">
      <alignment horizontal="center" vertical="center" shrinkToFit="1"/>
      <protection locked="0"/>
    </xf>
    <xf numFmtId="2" fontId="29" fillId="2" borderId="7" xfId="1" applyNumberFormat="1" applyFont="1" applyFill="1" applyBorder="1" applyAlignment="1" applyProtection="1">
      <alignment horizontal="center" vertical="center" shrinkToFit="1"/>
      <protection locked="0"/>
    </xf>
    <xf numFmtId="2" fontId="29" fillId="2" borderId="14" xfId="1" applyNumberFormat="1" applyFont="1" applyFill="1" applyBorder="1" applyAlignment="1" applyProtection="1">
      <alignment horizontal="center" vertical="center" shrinkToFit="1"/>
      <protection locked="0"/>
    </xf>
    <xf numFmtId="2" fontId="29" fillId="2" borderId="0" xfId="1" applyNumberFormat="1" applyFont="1" applyFill="1" applyBorder="1" applyAlignment="1" applyProtection="1">
      <alignment horizontal="center" vertical="center" shrinkToFit="1"/>
      <protection locked="0"/>
    </xf>
    <xf numFmtId="2" fontId="29" fillId="2" borderId="13" xfId="1" applyNumberFormat="1" applyFont="1" applyFill="1" applyBorder="1" applyAlignment="1" applyProtection="1">
      <alignment horizontal="center" vertical="center" shrinkToFit="1"/>
      <protection locked="0"/>
    </xf>
    <xf numFmtId="2" fontId="29" fillId="2" borderId="9" xfId="1" applyNumberFormat="1" applyFont="1" applyFill="1" applyBorder="1" applyAlignment="1" applyProtection="1">
      <alignment horizontal="center" vertical="center" shrinkToFit="1"/>
      <protection locked="0"/>
    </xf>
    <xf numFmtId="2" fontId="29" fillId="2" borderId="10" xfId="1" applyNumberFormat="1" applyFont="1" applyFill="1" applyBorder="1" applyAlignment="1" applyProtection="1">
      <alignment horizontal="center" vertical="center" shrinkToFit="1"/>
      <protection locked="0"/>
    </xf>
    <xf numFmtId="2" fontId="29" fillId="2" borderId="11" xfId="1" applyNumberFormat="1" applyFont="1" applyFill="1" applyBorder="1" applyAlignment="1" applyProtection="1">
      <alignment horizontal="center" vertical="center" shrinkToFit="1"/>
      <protection locked="0"/>
    </xf>
    <xf numFmtId="0" fontId="29" fillId="2" borderId="5" xfId="1" applyFont="1" applyFill="1" applyBorder="1" applyAlignment="1" applyProtection="1">
      <alignment horizontal="center" vertical="center" shrinkToFit="1"/>
      <protection locked="0"/>
    </xf>
    <xf numFmtId="0" fontId="29" fillId="2" borderId="6" xfId="1" applyFont="1" applyFill="1" applyBorder="1" applyAlignment="1" applyProtection="1">
      <alignment horizontal="center" vertical="center" shrinkToFit="1"/>
      <protection locked="0"/>
    </xf>
    <xf numFmtId="0" fontId="29" fillId="2" borderId="7" xfId="1" applyFont="1" applyFill="1" applyBorder="1" applyAlignment="1" applyProtection="1">
      <alignment horizontal="center" vertical="center" shrinkToFit="1"/>
      <protection locked="0"/>
    </xf>
    <xf numFmtId="0" fontId="29" fillId="2" borderId="14" xfId="1" applyFont="1" applyFill="1" applyBorder="1" applyAlignment="1" applyProtection="1">
      <alignment horizontal="center" vertical="center" shrinkToFit="1"/>
      <protection locked="0"/>
    </xf>
    <xf numFmtId="0" fontId="29" fillId="2" borderId="0" xfId="1" applyFont="1" applyFill="1" applyBorder="1" applyAlignment="1" applyProtection="1">
      <alignment horizontal="center" vertical="center" shrinkToFit="1"/>
      <protection locked="0"/>
    </xf>
    <xf numFmtId="0" fontId="29" fillId="2" borderId="13" xfId="1" applyFont="1" applyFill="1" applyBorder="1" applyAlignment="1" applyProtection="1">
      <alignment horizontal="center" vertical="center" shrinkToFit="1"/>
      <protection locked="0"/>
    </xf>
    <xf numFmtId="0" fontId="29" fillId="2" borderId="9" xfId="1" applyFont="1" applyFill="1" applyBorder="1" applyAlignment="1" applyProtection="1">
      <alignment horizontal="center" vertical="center" shrinkToFit="1"/>
      <protection locked="0"/>
    </xf>
    <xf numFmtId="0" fontId="29" fillId="2" borderId="10" xfId="1" applyFont="1" applyFill="1" applyBorder="1" applyAlignment="1" applyProtection="1">
      <alignment horizontal="center" vertical="center" shrinkToFit="1"/>
      <protection locked="0"/>
    </xf>
    <xf numFmtId="0" fontId="29" fillId="2" borderId="11" xfId="1" applyFont="1" applyFill="1" applyBorder="1" applyAlignment="1" applyProtection="1">
      <alignment horizontal="center" vertical="center" shrinkToFit="1"/>
      <protection locked="0"/>
    </xf>
    <xf numFmtId="2" fontId="29" fillId="4" borderId="5" xfId="1" applyNumberFormat="1" applyFont="1" applyFill="1" applyBorder="1" applyAlignment="1" applyProtection="1">
      <alignment horizontal="center" vertical="center" shrinkToFit="1"/>
      <protection locked="0"/>
    </xf>
    <xf numFmtId="2" fontId="29" fillId="4" borderId="6" xfId="1" applyNumberFormat="1" applyFont="1" applyFill="1" applyBorder="1" applyAlignment="1" applyProtection="1">
      <alignment horizontal="center" vertical="center" shrinkToFit="1"/>
      <protection locked="0"/>
    </xf>
    <xf numFmtId="2" fontId="29" fillId="4" borderId="7" xfId="1" applyNumberFormat="1" applyFont="1" applyFill="1" applyBorder="1" applyAlignment="1" applyProtection="1">
      <alignment horizontal="center" vertical="center" shrinkToFit="1"/>
      <protection locked="0"/>
    </xf>
    <xf numFmtId="2" fontId="29" fillId="4" borderId="14" xfId="1" applyNumberFormat="1" applyFont="1" applyFill="1" applyBorder="1" applyAlignment="1" applyProtection="1">
      <alignment horizontal="center" vertical="center" shrinkToFit="1"/>
      <protection locked="0"/>
    </xf>
    <xf numFmtId="2" fontId="29" fillId="4" borderId="0" xfId="1" applyNumberFormat="1" applyFont="1" applyFill="1" applyBorder="1" applyAlignment="1" applyProtection="1">
      <alignment horizontal="center" vertical="center" shrinkToFit="1"/>
      <protection locked="0"/>
    </xf>
    <xf numFmtId="2" fontId="29" fillId="4" borderId="13" xfId="1" applyNumberFormat="1" applyFont="1" applyFill="1" applyBorder="1" applyAlignment="1" applyProtection="1">
      <alignment horizontal="center" vertical="center" shrinkToFit="1"/>
      <protection locked="0"/>
    </xf>
    <xf numFmtId="2" fontId="29" fillId="4" borderId="9" xfId="1" applyNumberFormat="1" applyFont="1" applyFill="1" applyBorder="1" applyAlignment="1" applyProtection="1">
      <alignment horizontal="center" vertical="center" shrinkToFit="1"/>
      <protection locked="0"/>
    </xf>
    <xf numFmtId="2" fontId="29" fillId="4" borderId="10" xfId="1" applyNumberFormat="1" applyFont="1" applyFill="1" applyBorder="1" applyAlignment="1" applyProtection="1">
      <alignment horizontal="center" vertical="center" shrinkToFit="1"/>
      <protection locked="0"/>
    </xf>
    <xf numFmtId="2" fontId="29" fillId="4" borderId="11" xfId="1" applyNumberFormat="1" applyFont="1" applyFill="1" applyBorder="1" applyAlignment="1" applyProtection="1">
      <alignment horizontal="center" vertical="center" shrinkToFit="1"/>
      <protection locked="0"/>
    </xf>
    <xf numFmtId="0" fontId="16" fillId="2" borderId="5" xfId="1" applyFont="1" applyFill="1" applyBorder="1" applyAlignment="1" applyProtection="1">
      <alignment horizontal="center" vertical="center"/>
      <protection locked="0"/>
    </xf>
    <xf numFmtId="0" fontId="16" fillId="2" borderId="6" xfId="1" applyFont="1" applyFill="1" applyBorder="1" applyAlignment="1" applyProtection="1">
      <alignment horizontal="center" vertical="center"/>
      <protection locked="0"/>
    </xf>
    <xf numFmtId="0" fontId="16" fillId="2" borderId="7" xfId="1" applyFont="1" applyFill="1" applyBorder="1" applyAlignment="1" applyProtection="1">
      <alignment horizontal="center" vertical="center"/>
      <protection locked="0"/>
    </xf>
    <xf numFmtId="0" fontId="16" fillId="2" borderId="14" xfId="1" applyFont="1" applyFill="1" applyBorder="1" applyAlignment="1" applyProtection="1">
      <alignment horizontal="center" vertical="center"/>
      <protection locked="0"/>
    </xf>
    <xf numFmtId="0" fontId="16" fillId="3" borderId="0" xfId="1" applyFont="1" applyFill="1" applyBorder="1" applyAlignment="1" applyProtection="1">
      <alignment horizontal="center" vertical="center"/>
      <protection locked="0"/>
    </xf>
    <xf numFmtId="0" fontId="16" fillId="2" borderId="13" xfId="1" applyFont="1" applyFill="1" applyBorder="1" applyAlignment="1" applyProtection="1">
      <alignment horizontal="center" vertical="center"/>
      <protection locked="0"/>
    </xf>
    <xf numFmtId="0" fontId="15" fillId="2" borderId="140" xfId="1" applyFont="1" applyFill="1" applyBorder="1" applyAlignment="1" applyProtection="1">
      <alignment horizontal="right" vertical="center" shrinkToFit="1"/>
      <protection locked="0"/>
    </xf>
    <xf numFmtId="0" fontId="15" fillId="2" borderId="141" xfId="1" applyFont="1" applyFill="1" applyBorder="1" applyAlignment="1" applyProtection="1">
      <alignment horizontal="right" vertical="center" shrinkToFit="1"/>
      <protection locked="0"/>
    </xf>
    <xf numFmtId="0" fontId="10" fillId="2" borderId="141" xfId="1" applyFont="1" applyFill="1" applyBorder="1" applyAlignment="1" applyProtection="1">
      <alignment horizontal="center" vertical="center" shrinkToFit="1"/>
      <protection locked="0"/>
    </xf>
    <xf numFmtId="0" fontId="15" fillId="2" borderId="143" xfId="1" applyFont="1" applyFill="1" applyBorder="1" applyAlignment="1" applyProtection="1">
      <alignment horizontal="right" vertical="center" shrinkToFit="1"/>
      <protection locked="0"/>
    </xf>
    <xf numFmtId="0" fontId="15" fillId="2" borderId="144" xfId="1" applyFont="1" applyFill="1" applyBorder="1" applyAlignment="1" applyProtection="1">
      <alignment horizontal="right" vertical="center" shrinkToFit="1"/>
      <protection locked="0"/>
    </xf>
    <xf numFmtId="0" fontId="10" fillId="2" borderId="144" xfId="1" applyFont="1" applyFill="1" applyBorder="1" applyAlignment="1" applyProtection="1">
      <alignment horizontal="center" vertical="center" shrinkToFit="1"/>
      <protection locked="0"/>
    </xf>
    <xf numFmtId="0" fontId="8" fillId="3" borderId="9" xfId="1" applyFont="1" applyFill="1" applyBorder="1" applyAlignment="1" applyProtection="1">
      <alignment horizontal="center" vertical="center"/>
      <protection locked="0"/>
    </xf>
    <xf numFmtId="0" fontId="8" fillId="3" borderId="10" xfId="1" applyFont="1" applyFill="1" applyBorder="1" applyAlignment="1" applyProtection="1">
      <alignment horizontal="center" vertical="center"/>
      <protection locked="0"/>
    </xf>
    <xf numFmtId="0" fontId="8" fillId="3" borderId="11"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15" fillId="2" borderId="137" xfId="1" applyFont="1" applyFill="1" applyBorder="1" applyAlignment="1" applyProtection="1">
      <alignment horizontal="right" vertical="center" shrinkToFit="1"/>
      <protection locked="0"/>
    </xf>
    <xf numFmtId="0" fontId="15" fillId="2" borderId="138" xfId="1" applyFont="1" applyFill="1" applyBorder="1" applyAlignment="1" applyProtection="1">
      <alignment horizontal="right" vertical="center" shrinkToFit="1"/>
      <protection locked="0"/>
    </xf>
    <xf numFmtId="0" fontId="10" fillId="2" borderId="138" xfId="1" applyFont="1" applyFill="1" applyBorder="1" applyAlignment="1" applyProtection="1">
      <alignment horizontal="center" vertical="center" shrinkToFit="1"/>
      <protection locked="0"/>
    </xf>
    <xf numFmtId="0" fontId="14" fillId="2" borderId="94" xfId="1" applyFont="1" applyFill="1" applyBorder="1" applyAlignment="1" applyProtection="1">
      <alignment horizontal="center" vertical="center" textRotation="255" shrinkToFit="1"/>
      <protection locked="0"/>
    </xf>
    <xf numFmtId="0" fontId="14" fillId="2" borderId="104" xfId="1" applyFont="1" applyFill="1" applyBorder="1" applyAlignment="1" applyProtection="1">
      <alignment horizontal="center" vertical="center" textRotation="255" shrinkToFit="1"/>
      <protection locked="0"/>
    </xf>
    <xf numFmtId="0" fontId="14" fillId="2" borderId="97" xfId="1" applyFont="1" applyFill="1" applyBorder="1" applyAlignment="1" applyProtection="1">
      <alignment horizontal="center" vertical="center" textRotation="255" shrinkToFit="1"/>
      <protection locked="0"/>
    </xf>
    <xf numFmtId="0" fontId="20" fillId="3" borderId="8" xfId="1" applyFont="1" applyFill="1" applyBorder="1" applyAlignment="1" applyProtection="1">
      <alignment horizontal="center" vertical="center"/>
      <protection locked="0"/>
    </xf>
    <xf numFmtId="0" fontId="20" fillId="2" borderId="151"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wrapText="1"/>
      <protection locked="0"/>
    </xf>
    <xf numFmtId="0" fontId="12" fillId="2" borderId="152" xfId="1" applyFont="1" applyFill="1" applyBorder="1" applyAlignment="1" applyProtection="1">
      <alignment horizontal="center" vertical="center" shrinkToFit="1"/>
      <protection locked="0"/>
    </xf>
    <xf numFmtId="0" fontId="15" fillId="2" borderId="4"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shrinkToFit="1"/>
    </xf>
    <xf numFmtId="0" fontId="8" fillId="2" borderId="135" xfId="1" applyFont="1" applyFill="1" applyBorder="1" applyAlignment="1" applyProtection="1">
      <alignment horizontal="center" vertical="center" shrinkToFit="1"/>
    </xf>
    <xf numFmtId="0" fontId="8" fillId="2" borderId="136" xfId="1" applyFont="1" applyFill="1" applyBorder="1" applyAlignment="1" applyProtection="1">
      <alignment horizontal="center" vertical="center" shrinkToFit="1"/>
    </xf>
    <xf numFmtId="0" fontId="14" fillId="2" borderId="7" xfId="1" applyFont="1" applyFill="1" applyBorder="1" applyAlignment="1" applyProtection="1">
      <alignment horizontal="center" vertical="center" textRotation="255" shrinkToFit="1"/>
      <protection locked="0"/>
    </xf>
    <xf numFmtId="0" fontId="14" fillId="2" borderId="13" xfId="1" applyFont="1" applyFill="1" applyBorder="1" applyAlignment="1" applyProtection="1">
      <alignment horizontal="center" vertical="center" textRotation="255" shrinkToFit="1"/>
      <protection locked="0"/>
    </xf>
    <xf numFmtId="0" fontId="15" fillId="2" borderId="6" xfId="1" applyFont="1" applyFill="1" applyBorder="1" applyAlignment="1" applyProtection="1">
      <alignment horizontal="right" vertical="center"/>
    </xf>
    <xf numFmtId="0" fontId="15" fillId="2" borderId="7" xfId="1" applyFont="1" applyFill="1" applyBorder="1" applyAlignment="1" applyProtection="1">
      <alignment horizontal="right" vertical="center"/>
    </xf>
    <xf numFmtId="0" fontId="20" fillId="4" borderId="1" xfId="1" applyFont="1" applyFill="1" applyBorder="1" applyAlignment="1" applyProtection="1">
      <alignment horizontal="center" vertical="center"/>
    </xf>
    <xf numFmtId="0" fontId="20" fillId="4" borderId="2" xfId="1" applyFont="1" applyFill="1" applyBorder="1" applyAlignment="1" applyProtection="1">
      <alignment horizontal="center" vertical="center"/>
    </xf>
    <xf numFmtId="0" fontId="15" fillId="2" borderId="149" xfId="1" applyFont="1" applyFill="1" applyBorder="1" applyAlignment="1" applyProtection="1">
      <alignment horizontal="center" vertical="center"/>
    </xf>
    <xf numFmtId="0" fontId="15" fillId="2" borderId="2" xfId="1" applyFont="1" applyFill="1" applyBorder="1" applyAlignment="1" applyProtection="1">
      <alignment horizontal="center" vertical="center"/>
    </xf>
    <xf numFmtId="0" fontId="15" fillId="2" borderId="3" xfId="1" applyFont="1" applyFill="1" applyBorder="1" applyAlignment="1" applyProtection="1">
      <alignment horizontal="center" vertical="center"/>
    </xf>
    <xf numFmtId="0" fontId="8" fillId="2" borderId="150"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shrinkToFit="1"/>
      <protection locked="0"/>
    </xf>
    <xf numFmtId="0" fontId="9" fillId="2" borderId="7" xfId="1" applyFont="1" applyFill="1" applyBorder="1" applyAlignment="1" applyProtection="1">
      <alignment horizontal="center" vertical="center" wrapText="1" shrinkToFit="1"/>
      <protection locked="0"/>
    </xf>
    <xf numFmtId="0" fontId="9" fillId="2" borderId="14" xfId="1" applyFont="1" applyFill="1" applyBorder="1" applyAlignment="1" applyProtection="1">
      <alignment horizontal="center" vertical="center" wrapText="1" shrinkToFit="1"/>
      <protection locked="0"/>
    </xf>
    <xf numFmtId="0" fontId="9" fillId="2" borderId="0" xfId="1" applyFont="1" applyFill="1" applyBorder="1" applyAlignment="1" applyProtection="1">
      <alignment horizontal="center" vertical="center" wrapText="1" shrinkToFit="1"/>
      <protection locked="0"/>
    </xf>
    <xf numFmtId="0" fontId="9" fillId="2" borderId="13" xfId="1" applyFont="1" applyFill="1" applyBorder="1" applyAlignment="1" applyProtection="1">
      <alignment horizontal="center" vertical="center" wrapText="1" shrinkToFit="1"/>
      <protection locked="0"/>
    </xf>
    <xf numFmtId="0" fontId="9" fillId="2" borderId="9" xfId="1" applyFont="1" applyFill="1" applyBorder="1" applyAlignment="1" applyProtection="1">
      <alignment horizontal="center" vertical="center" wrapText="1" shrinkToFit="1"/>
      <protection locked="0"/>
    </xf>
    <xf numFmtId="0" fontId="9" fillId="2" borderId="10" xfId="1" applyFont="1" applyFill="1" applyBorder="1" applyAlignment="1" applyProtection="1">
      <alignment horizontal="center" vertical="center" wrapText="1" shrinkToFit="1"/>
      <protection locked="0"/>
    </xf>
    <xf numFmtId="0" fontId="9" fillId="2" borderId="11" xfId="1" applyFont="1" applyFill="1" applyBorder="1" applyAlignment="1" applyProtection="1">
      <alignment horizontal="center" vertical="center" wrapText="1" shrinkToFit="1"/>
      <protection locked="0"/>
    </xf>
    <xf numFmtId="0" fontId="12" fillId="2" borderId="134" xfId="1" applyFont="1" applyFill="1" applyBorder="1" applyAlignment="1" applyProtection="1">
      <alignment horizontal="center" vertical="center" shrinkToFit="1"/>
      <protection locked="0"/>
    </xf>
    <xf numFmtId="0" fontId="12" fillId="2" borderId="135" xfId="1" applyFont="1" applyFill="1" applyBorder="1" applyAlignment="1" applyProtection="1">
      <alignment horizontal="center" vertical="center" shrinkToFit="1"/>
      <protection locked="0"/>
    </xf>
    <xf numFmtId="0" fontId="12" fillId="2" borderId="136" xfId="1" applyFont="1" applyFill="1" applyBorder="1" applyAlignment="1" applyProtection="1">
      <alignment horizontal="center" vertical="center" shrinkToFit="1"/>
      <protection locked="0"/>
    </xf>
    <xf numFmtId="0" fontId="8" fillId="3" borderId="6" xfId="1" applyFont="1" applyFill="1" applyBorder="1" applyAlignment="1" applyProtection="1">
      <alignment horizontal="left" vertical="center" wrapText="1"/>
    </xf>
    <xf numFmtId="0" fontId="8" fillId="3" borderId="7"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12" fillId="2" borderId="5" xfId="1" applyFont="1" applyFill="1" applyBorder="1" applyAlignment="1" applyProtection="1">
      <alignment horizontal="center" vertical="center"/>
    </xf>
    <xf numFmtId="0" fontId="20" fillId="2" borderId="37" xfId="1" applyFont="1" applyFill="1" applyBorder="1" applyAlignment="1" applyProtection="1">
      <alignment horizontal="center" vertical="center"/>
      <protection locked="0"/>
    </xf>
    <xf numFmtId="0" fontId="20" fillId="2" borderId="38" xfId="1" applyFont="1" applyFill="1" applyBorder="1" applyAlignment="1" applyProtection="1">
      <alignment horizontal="center" vertical="center"/>
      <protection locked="0"/>
    </xf>
    <xf numFmtId="0" fontId="20" fillId="2" borderId="39" xfId="1" applyFont="1" applyFill="1" applyBorder="1" applyAlignment="1" applyProtection="1">
      <alignment horizontal="center" vertical="center"/>
      <protection locked="0"/>
    </xf>
    <xf numFmtId="0" fontId="20" fillId="2" borderId="146" xfId="1" applyFont="1" applyFill="1" applyBorder="1" applyAlignment="1" applyProtection="1">
      <alignment horizontal="center" vertical="center"/>
      <protection locked="0"/>
    </xf>
    <xf numFmtId="0" fontId="20" fillId="2" borderId="147" xfId="1" applyFont="1" applyFill="1" applyBorder="1" applyAlignment="1" applyProtection="1">
      <alignment horizontal="center" vertical="center"/>
      <protection locked="0"/>
    </xf>
    <xf numFmtId="0" fontId="20" fillId="2" borderId="148" xfId="1" applyFont="1" applyFill="1" applyBorder="1" applyAlignment="1" applyProtection="1">
      <alignment horizontal="center" vertical="center"/>
      <protection locked="0"/>
    </xf>
    <xf numFmtId="0" fontId="30" fillId="2" borderId="5" xfId="1"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protection locked="0"/>
    </xf>
    <xf numFmtId="0" fontId="30" fillId="2" borderId="7" xfId="1" applyFont="1" applyFill="1" applyBorder="1" applyAlignment="1" applyProtection="1">
      <alignment horizontal="center" vertical="center"/>
      <protection locked="0"/>
    </xf>
    <xf numFmtId="0" fontId="30" fillId="2" borderId="14" xfId="1" applyFont="1" applyFill="1" applyBorder="1" applyAlignment="1" applyProtection="1">
      <alignment horizontal="center" vertical="center"/>
      <protection locked="0"/>
    </xf>
    <xf numFmtId="0" fontId="30" fillId="2" borderId="0" xfId="1" applyFont="1" applyFill="1" applyBorder="1" applyAlignment="1" applyProtection="1">
      <alignment horizontal="center" vertical="center"/>
      <protection locked="0"/>
    </xf>
    <xf numFmtId="0" fontId="30" fillId="2" borderId="13" xfId="1" applyFont="1" applyFill="1" applyBorder="1" applyAlignment="1" applyProtection="1">
      <alignment horizontal="center" vertical="center"/>
      <protection locked="0"/>
    </xf>
    <xf numFmtId="0" fontId="30" fillId="2" borderId="9" xfId="1" applyFont="1" applyFill="1" applyBorder="1" applyAlignment="1" applyProtection="1">
      <alignment horizontal="center" vertical="center"/>
      <protection locked="0"/>
    </xf>
    <xf numFmtId="0" fontId="30" fillId="2" borderId="10" xfId="1" applyFont="1" applyFill="1" applyBorder="1" applyAlignment="1" applyProtection="1">
      <alignment horizontal="center" vertical="center"/>
      <protection locked="0"/>
    </xf>
    <xf numFmtId="0" fontId="30" fillId="2" borderId="11" xfId="1" applyFont="1" applyFill="1" applyBorder="1" applyAlignment="1" applyProtection="1">
      <alignment horizontal="center" vertical="center"/>
      <protection locked="0"/>
    </xf>
    <xf numFmtId="0" fontId="12" fillId="2" borderId="146" xfId="1" applyFont="1" applyFill="1" applyBorder="1" applyAlignment="1" applyProtection="1">
      <alignment horizontal="center" vertical="center" shrinkToFit="1"/>
      <protection locked="0"/>
    </xf>
    <xf numFmtId="0" fontId="12" fillId="2" borderId="147" xfId="1" applyFont="1" applyFill="1" applyBorder="1" applyAlignment="1" applyProtection="1">
      <alignment horizontal="center" vertical="center" shrinkToFit="1"/>
      <protection locked="0"/>
    </xf>
    <xf numFmtId="0" fontId="12" fillId="2" borderId="148" xfId="1" applyFont="1" applyFill="1" applyBorder="1" applyAlignment="1" applyProtection="1">
      <alignment horizontal="center" vertical="center" shrinkToFit="1"/>
      <protection locked="0"/>
    </xf>
    <xf numFmtId="0" fontId="8" fillId="2" borderId="37" xfId="1" applyFont="1" applyFill="1" applyBorder="1" applyAlignment="1" applyProtection="1">
      <alignment horizontal="center" vertical="center" wrapText="1"/>
    </xf>
    <xf numFmtId="0" fontId="8" fillId="2" borderId="38"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8" fillId="2" borderId="146" xfId="1" applyFont="1" applyFill="1" applyBorder="1" applyAlignment="1" applyProtection="1">
      <alignment horizontal="center" vertical="center" wrapText="1"/>
    </xf>
    <xf numFmtId="0" fontId="8" fillId="2" borderId="147" xfId="1" applyFont="1" applyFill="1" applyBorder="1" applyAlignment="1" applyProtection="1">
      <alignment horizontal="center" vertical="center" wrapText="1"/>
    </xf>
    <xf numFmtId="0" fontId="8" fillId="2" borderId="148" xfId="1" applyFont="1" applyFill="1" applyBorder="1" applyAlignment="1" applyProtection="1">
      <alignment horizontal="center" vertical="center" wrapText="1"/>
    </xf>
    <xf numFmtId="0" fontId="8" fillId="2" borderId="146" xfId="1" applyFont="1" applyFill="1" applyBorder="1" applyAlignment="1" applyProtection="1">
      <alignment horizontal="center" vertical="center" shrinkToFit="1"/>
    </xf>
    <xf numFmtId="0" fontId="8" fillId="2" borderId="147" xfId="1" applyFont="1" applyFill="1" applyBorder="1" applyAlignment="1" applyProtection="1">
      <alignment horizontal="center" vertical="center" shrinkToFit="1"/>
    </xf>
    <xf numFmtId="0" fontId="8" fillId="2" borderId="148" xfId="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protection locked="0"/>
    </xf>
    <xf numFmtId="0" fontId="11" fillId="2" borderId="75" xfId="1" applyFont="1" applyFill="1" applyBorder="1" applyAlignment="1" applyProtection="1">
      <alignment horizontal="center" vertical="center"/>
      <protection locked="0"/>
    </xf>
    <xf numFmtId="0" fontId="11" fillId="2" borderId="14" xfId="1" applyFont="1" applyFill="1" applyBorder="1" applyAlignment="1" applyProtection="1">
      <alignment horizontal="center" vertical="center"/>
      <protection locked="0"/>
    </xf>
    <xf numFmtId="0" fontId="11" fillId="2" borderId="53"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protection locked="0"/>
    </xf>
    <xf numFmtId="0" fontId="16" fillId="2" borderId="10" xfId="1" applyFont="1" applyFill="1" applyBorder="1" applyAlignment="1" applyProtection="1">
      <alignment horizontal="center" vertical="center"/>
      <protection locked="0"/>
    </xf>
    <xf numFmtId="0" fontId="16" fillId="2" borderId="11" xfId="1" applyFont="1" applyFill="1" applyBorder="1" applyAlignment="1" applyProtection="1">
      <alignment horizontal="center" vertical="center"/>
      <protection locked="0"/>
    </xf>
    <xf numFmtId="0" fontId="15" fillId="2" borderId="134" xfId="1" applyFont="1" applyFill="1" applyBorder="1" applyAlignment="1" applyProtection="1">
      <alignment horizontal="center" vertical="center" shrinkToFit="1"/>
      <protection locked="0"/>
    </xf>
    <xf numFmtId="0" fontId="15" fillId="2" borderId="135" xfId="1" applyFont="1" applyFill="1" applyBorder="1" applyAlignment="1" applyProtection="1">
      <alignment horizontal="center" vertical="center" shrinkToFit="1"/>
      <protection locked="0"/>
    </xf>
    <xf numFmtId="0" fontId="15" fillId="2" borderId="136" xfId="1" applyFont="1" applyFill="1" applyBorder="1" applyAlignment="1" applyProtection="1">
      <alignment horizontal="center" vertical="center" shrinkToFit="1"/>
      <protection locked="0"/>
    </xf>
    <xf numFmtId="2" fontId="11" fillId="9" borderId="6" xfId="1" applyNumberFormat="1" applyFont="1" applyFill="1" applyBorder="1" applyAlignment="1" applyProtection="1">
      <alignment horizontal="center" vertical="center" shrinkToFit="1"/>
    </xf>
    <xf numFmtId="0" fontId="11" fillId="9" borderId="6" xfId="1" applyFont="1" applyFill="1" applyBorder="1" applyAlignment="1" applyProtection="1">
      <alignment horizontal="center" vertical="center" shrinkToFit="1"/>
    </xf>
    <xf numFmtId="0" fontId="11" fillId="9" borderId="7" xfId="1" applyFont="1" applyFill="1" applyBorder="1" applyAlignment="1" applyProtection="1">
      <alignment horizontal="center" vertical="center" shrinkToFit="1"/>
    </xf>
    <xf numFmtId="0" fontId="11" fillId="9" borderId="0" xfId="1" applyFont="1" applyFill="1" applyBorder="1" applyAlignment="1" applyProtection="1">
      <alignment horizontal="center" vertical="center" shrinkToFit="1"/>
    </xf>
    <xf numFmtId="0" fontId="11" fillId="9" borderId="13" xfId="1" applyFont="1" applyFill="1" applyBorder="1" applyAlignment="1" applyProtection="1">
      <alignment horizontal="center" vertical="center" shrinkToFit="1"/>
    </xf>
    <xf numFmtId="0" fontId="11" fillId="9" borderId="10" xfId="1" applyFont="1" applyFill="1" applyBorder="1" applyAlignment="1" applyProtection="1">
      <alignment horizontal="center" vertical="center" shrinkToFit="1"/>
    </xf>
    <xf numFmtId="0" fontId="11" fillId="9" borderId="11" xfId="1" applyFont="1" applyFill="1" applyBorder="1" applyAlignment="1" applyProtection="1">
      <alignment horizontal="center" vertical="center" shrinkToFit="1"/>
    </xf>
    <xf numFmtId="2" fontId="11" fillId="5" borderId="4" xfId="1" applyNumberFormat="1" applyFont="1" applyFill="1" applyBorder="1" applyAlignment="1" applyProtection="1">
      <alignment horizontal="center" vertical="center" shrinkToFit="1"/>
      <protection locked="0"/>
    </xf>
    <xf numFmtId="0" fontId="20" fillId="2" borderId="37" xfId="1" applyFont="1" applyFill="1" applyBorder="1" applyAlignment="1" applyProtection="1">
      <alignment horizontal="center" vertical="center" shrinkToFit="1"/>
      <protection locked="0"/>
    </xf>
    <xf numFmtId="0" fontId="20" fillId="2" borderId="38" xfId="1" applyFont="1" applyFill="1" applyBorder="1" applyAlignment="1" applyProtection="1">
      <alignment horizontal="center" vertical="center" shrinkToFit="1"/>
      <protection locked="0"/>
    </xf>
    <xf numFmtId="0" fontId="20" fillId="2" borderId="39" xfId="1" applyFont="1" applyFill="1" applyBorder="1" applyAlignment="1" applyProtection="1">
      <alignment horizontal="center" vertical="center" shrinkToFit="1"/>
      <protection locked="0"/>
    </xf>
    <xf numFmtId="0" fontId="20" fillId="2" borderId="146" xfId="1" applyFont="1" applyFill="1" applyBorder="1" applyAlignment="1" applyProtection="1">
      <alignment horizontal="center" vertical="center" shrinkToFit="1"/>
      <protection locked="0"/>
    </xf>
    <xf numFmtId="0" fontId="20" fillId="2" borderId="147" xfId="1" applyFont="1" applyFill="1" applyBorder="1" applyAlignment="1" applyProtection="1">
      <alignment horizontal="center" vertical="center" shrinkToFit="1"/>
      <protection locked="0"/>
    </xf>
    <xf numFmtId="0" fontId="20" fillId="2" borderId="148" xfId="1" applyFont="1" applyFill="1" applyBorder="1" applyAlignment="1" applyProtection="1">
      <alignment horizontal="center" vertical="center" shrinkToFit="1"/>
      <protection locked="0"/>
    </xf>
    <xf numFmtId="0" fontId="9" fillId="3" borderId="14" xfId="1" applyFont="1" applyFill="1" applyBorder="1" applyAlignment="1" applyProtection="1">
      <alignment horizontal="center" vertical="center" shrinkToFit="1"/>
      <protection locked="0"/>
    </xf>
    <xf numFmtId="0" fontId="9" fillId="3" borderId="0" xfId="1" applyFont="1" applyFill="1" applyBorder="1" applyAlignment="1" applyProtection="1">
      <alignment horizontal="center" vertical="center" shrinkToFit="1"/>
      <protection locked="0"/>
    </xf>
    <xf numFmtId="0" fontId="9" fillId="3" borderId="13" xfId="1" applyFont="1" applyFill="1" applyBorder="1" applyAlignment="1" applyProtection="1">
      <alignment horizontal="center" vertical="center" shrinkToFit="1"/>
      <protection locked="0"/>
    </xf>
    <xf numFmtId="0" fontId="15" fillId="2" borderId="144" xfId="1" applyFont="1" applyFill="1" applyBorder="1" applyAlignment="1" applyProtection="1">
      <alignment horizontal="center" vertical="center" wrapText="1"/>
    </xf>
    <xf numFmtId="0" fontId="15" fillId="2" borderId="145"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xf>
    <xf numFmtId="0" fontId="8" fillId="2" borderId="48" xfId="1" applyFont="1" applyFill="1" applyBorder="1" applyAlignment="1" applyProtection="1">
      <alignment horizontal="center" vertical="center"/>
    </xf>
    <xf numFmtId="0" fontId="8" fillId="2" borderId="133" xfId="1" applyFont="1" applyFill="1" applyBorder="1" applyAlignment="1" applyProtection="1">
      <alignment horizontal="center" vertical="center"/>
    </xf>
    <xf numFmtId="0" fontId="24" fillId="2" borderId="4" xfId="1" applyFont="1" applyFill="1" applyBorder="1" applyAlignment="1" applyProtection="1">
      <alignment horizontal="center" vertical="center" wrapText="1"/>
    </xf>
    <xf numFmtId="0" fontId="15" fillId="2" borderId="137" xfId="1" applyFont="1" applyFill="1" applyBorder="1" applyAlignment="1" applyProtection="1">
      <alignment horizontal="center" vertical="center" wrapText="1"/>
    </xf>
    <xf numFmtId="0" fontId="15" fillId="2" borderId="138" xfId="1" applyFont="1" applyFill="1" applyBorder="1" applyAlignment="1" applyProtection="1">
      <alignment horizontal="center" vertical="center"/>
    </xf>
    <xf numFmtId="0" fontId="15" fillId="2" borderId="139" xfId="1" applyFont="1" applyFill="1" applyBorder="1" applyAlignment="1" applyProtection="1">
      <alignment horizontal="center" vertical="center"/>
    </xf>
    <xf numFmtId="0" fontId="15" fillId="2" borderId="140" xfId="1" applyFont="1" applyFill="1" applyBorder="1" applyAlignment="1" applyProtection="1">
      <alignment horizontal="center" vertical="center"/>
    </xf>
    <xf numFmtId="0" fontId="15" fillId="2" borderId="141" xfId="1" applyFont="1" applyFill="1" applyBorder="1" applyAlignment="1" applyProtection="1">
      <alignment horizontal="center" vertical="center"/>
    </xf>
    <xf numFmtId="0" fontId="15" fillId="2" borderId="142" xfId="1" applyFont="1" applyFill="1" applyBorder="1" applyAlignment="1" applyProtection="1">
      <alignment horizontal="center" vertical="center"/>
    </xf>
    <xf numFmtId="0" fontId="15" fillId="2" borderId="14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shrinkToFit="1"/>
      <protection locked="0"/>
    </xf>
    <xf numFmtId="0" fontId="15" fillId="2" borderId="6" xfId="1" applyFont="1" applyFill="1" applyBorder="1" applyAlignment="1" applyProtection="1">
      <alignment horizontal="center" vertical="center" shrinkToFit="1"/>
      <protection locked="0"/>
    </xf>
    <xf numFmtId="0" fontId="15" fillId="2" borderId="14" xfId="1"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0" fontId="15" fillId="2" borderId="9" xfId="1" applyFont="1" applyFill="1" applyBorder="1" applyAlignment="1" applyProtection="1">
      <alignment horizontal="center" vertical="center" shrinkToFit="1"/>
      <protection locked="0"/>
    </xf>
    <xf numFmtId="0" fontId="15" fillId="2" borderId="10" xfId="1" applyFont="1" applyFill="1" applyBorder="1" applyAlignment="1" applyProtection="1">
      <alignment horizontal="center" vertical="center" shrinkToFit="1"/>
      <protection locked="0"/>
    </xf>
    <xf numFmtId="0" fontId="15" fillId="2" borderId="7" xfId="1" applyFont="1" applyFill="1" applyBorder="1" applyAlignment="1" applyProtection="1">
      <alignment horizontal="center" vertical="center" shrinkToFit="1"/>
      <protection locked="0"/>
    </xf>
    <xf numFmtId="0" fontId="15" fillId="2" borderId="13" xfId="1" applyFont="1" applyFill="1" applyBorder="1" applyAlignment="1" applyProtection="1">
      <alignment horizontal="center" vertical="center" shrinkToFit="1"/>
      <protection locked="0"/>
    </xf>
    <xf numFmtId="0" fontId="15" fillId="2" borderId="11" xfId="1" applyFont="1" applyFill="1" applyBorder="1" applyAlignment="1" applyProtection="1">
      <alignment horizontal="center" vertical="center" shrinkToFit="1"/>
      <protection locked="0"/>
    </xf>
    <xf numFmtId="2" fontId="11" fillId="2" borderId="0" xfId="1" applyNumberFormat="1" applyFont="1" applyFill="1" applyBorder="1" applyAlignment="1" applyProtection="1">
      <alignment horizontal="center" vertical="center" shrinkToFit="1"/>
      <protection locked="0"/>
    </xf>
    <xf numFmtId="2" fontId="11" fillId="2" borderId="9" xfId="1" applyNumberFormat="1" applyFont="1" applyFill="1" applyBorder="1" applyAlignment="1" applyProtection="1">
      <alignment horizontal="center" vertical="center" shrinkToFit="1"/>
      <protection locked="0"/>
    </xf>
    <xf numFmtId="2" fontId="11" fillId="2" borderId="10" xfId="1" applyNumberFormat="1" applyFont="1" applyFill="1" applyBorder="1" applyAlignment="1" applyProtection="1">
      <alignment horizontal="center" vertical="center" shrinkToFit="1"/>
      <protection locked="0"/>
    </xf>
    <xf numFmtId="2" fontId="11" fillId="2" borderId="11" xfId="1" applyNumberFormat="1" applyFont="1" applyFill="1" applyBorder="1" applyAlignment="1" applyProtection="1">
      <alignment horizontal="center" vertical="center" shrinkToFit="1"/>
      <protection locked="0"/>
    </xf>
    <xf numFmtId="1" fontId="11" fillId="2" borderId="4"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2" borderId="0" xfId="1" applyFont="1" applyFill="1" applyAlignment="1" applyProtection="1">
      <alignment horizontal="left" vertical="center" wrapText="1"/>
    </xf>
    <xf numFmtId="0" fontId="28" fillId="0" borderId="0" xfId="1" applyFont="1" applyFill="1" applyAlignment="1" applyProtection="1">
      <alignment horizontal="left" vertical="center" wrapText="1"/>
    </xf>
    <xf numFmtId="0" fontId="8" fillId="2" borderId="0" xfId="1" applyFont="1" applyFill="1" applyAlignment="1" applyProtection="1">
      <alignment vertical="center" shrinkToFit="1"/>
    </xf>
    <xf numFmtId="0" fontId="8" fillId="2" borderId="6"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horizontal="center" vertical="center"/>
    </xf>
    <xf numFmtId="0" fontId="15" fillId="2" borderId="9" xfId="1" applyFont="1" applyFill="1" applyBorder="1" applyAlignment="1" applyProtection="1">
      <alignment horizontal="center" vertical="center"/>
    </xf>
    <xf numFmtId="0" fontId="15" fillId="2" borderId="4" xfId="1" applyFont="1" applyFill="1" applyBorder="1" applyAlignment="1" applyProtection="1">
      <alignment horizontal="left" vertical="center" wrapText="1"/>
    </xf>
    <xf numFmtId="0" fontId="14" fillId="2" borderId="0" xfId="1" applyFont="1" applyFill="1" applyBorder="1" applyAlignment="1" applyProtection="1">
      <alignment horizontal="right" vertical="center" shrinkToFit="1"/>
    </xf>
    <xf numFmtId="0" fontId="8" fillId="2" borderId="0" xfId="1" applyFont="1" applyFill="1" applyAlignment="1" applyProtection="1">
      <alignment horizontal="left" vertical="center"/>
    </xf>
    <xf numFmtId="0" fontId="8" fillId="2" borderId="110" xfId="1" applyFont="1" applyFill="1" applyBorder="1" applyAlignment="1" applyProtection="1">
      <alignment horizontal="center" vertical="center"/>
    </xf>
    <xf numFmtId="0" fontId="12" fillId="2" borderId="108" xfId="1" applyFont="1" applyFill="1" applyBorder="1" applyAlignment="1" applyProtection="1">
      <alignment horizontal="center" vertical="center"/>
    </xf>
    <xf numFmtId="0" fontId="12" fillId="2" borderId="111" xfId="1" applyFont="1" applyFill="1" applyBorder="1" applyAlignment="1" applyProtection="1">
      <alignment horizontal="center" vertical="center"/>
    </xf>
    <xf numFmtId="0" fontId="12" fillId="2" borderId="101" xfId="1" applyFont="1" applyFill="1" applyBorder="1" applyAlignment="1" applyProtection="1">
      <alignment horizontal="center" vertical="center"/>
    </xf>
    <xf numFmtId="0" fontId="12" fillId="2" borderId="80" xfId="1" applyFont="1" applyFill="1" applyBorder="1" applyAlignment="1" applyProtection="1">
      <alignment horizontal="center" vertical="center"/>
    </xf>
    <xf numFmtId="0" fontId="12" fillId="2" borderId="103" xfId="1" applyFont="1" applyFill="1" applyBorder="1" applyAlignment="1" applyProtection="1">
      <alignment horizontal="center" vertical="center"/>
    </xf>
    <xf numFmtId="0" fontId="20" fillId="4" borderId="110" xfId="1" applyFont="1" applyFill="1" applyBorder="1" applyAlignment="1" applyProtection="1">
      <alignment horizontal="center" vertical="center" shrinkToFit="1"/>
    </xf>
    <xf numFmtId="0" fontId="20" fillId="4" borderId="108" xfId="1" applyFont="1" applyFill="1" applyBorder="1" applyAlignment="1" applyProtection="1">
      <alignment horizontal="center" vertical="center" shrinkToFit="1"/>
    </xf>
    <xf numFmtId="0" fontId="20" fillId="4" borderId="101" xfId="1" applyFont="1" applyFill="1" applyBorder="1" applyAlignment="1" applyProtection="1">
      <alignment horizontal="center" vertical="center" shrinkToFit="1"/>
    </xf>
    <xf numFmtId="0" fontId="20" fillId="4" borderId="80" xfId="1" applyFont="1" applyFill="1" applyBorder="1" applyAlignment="1" applyProtection="1">
      <alignment horizontal="center" vertical="center" shrinkToFit="1"/>
    </xf>
    <xf numFmtId="0" fontId="15" fillId="2" borderId="108" xfId="1" applyFont="1" applyFill="1" applyBorder="1" applyAlignment="1" applyProtection="1">
      <alignment horizontal="center" vertical="center"/>
    </xf>
    <xf numFmtId="0" fontId="15" fillId="2" borderId="80" xfId="1" applyFont="1" applyFill="1" applyBorder="1" applyAlignment="1" applyProtection="1">
      <alignment horizontal="center" vertical="center"/>
    </xf>
    <xf numFmtId="0" fontId="15" fillId="2" borderId="111" xfId="1" applyFont="1" applyFill="1" applyBorder="1" applyAlignment="1" applyProtection="1">
      <alignment horizontal="center" vertical="center"/>
    </xf>
    <xf numFmtId="0" fontId="15" fillId="2" borderId="103" xfId="1" applyFont="1" applyFill="1" applyBorder="1" applyAlignment="1" applyProtection="1">
      <alignment horizontal="center" vertical="center"/>
    </xf>
    <xf numFmtId="0" fontId="8" fillId="2" borderId="10" xfId="1" applyFont="1" applyFill="1" applyBorder="1" applyAlignment="1" applyProtection="1">
      <alignment horizontal="left" vertical="center" wrapText="1"/>
    </xf>
    <xf numFmtId="0" fontId="8" fillId="3" borderId="0" xfId="1" applyFont="1" applyFill="1" applyBorder="1" applyAlignment="1" applyProtection="1">
      <alignment horizontal="center" vertical="center" shrinkToFit="1"/>
    </xf>
    <xf numFmtId="0" fontId="8" fillId="3" borderId="10" xfId="1" applyFont="1" applyFill="1" applyBorder="1" applyAlignment="1" applyProtection="1">
      <alignment horizontal="center" vertical="center" shrinkToFit="1"/>
    </xf>
    <xf numFmtId="0" fontId="20" fillId="5" borderId="0" xfId="1" applyFont="1" applyFill="1" applyBorder="1" applyAlignment="1" applyProtection="1">
      <alignment horizontal="center" vertical="center" shrinkToFit="1"/>
    </xf>
    <xf numFmtId="0" fontId="20" fillId="5" borderId="10" xfId="1" applyFont="1" applyFill="1" applyBorder="1" applyAlignment="1" applyProtection="1">
      <alignment horizontal="center" vertical="center" shrinkToFit="1"/>
    </xf>
    <xf numFmtId="0" fontId="20" fillId="3" borderId="5" xfId="1" applyFont="1" applyFill="1" applyBorder="1" applyAlignment="1" applyProtection="1">
      <alignment horizontal="center" vertical="center" shrinkToFit="1"/>
      <protection locked="0"/>
    </xf>
    <xf numFmtId="0" fontId="20" fillId="3" borderId="6" xfId="1" applyFont="1" applyFill="1" applyBorder="1" applyAlignment="1" applyProtection="1">
      <alignment horizontal="center" vertical="center" shrinkToFit="1"/>
      <protection locked="0"/>
    </xf>
    <xf numFmtId="0" fontId="20" fillId="2" borderId="79" xfId="1" applyFont="1" applyFill="1" applyBorder="1" applyAlignment="1" applyProtection="1">
      <alignment horizontal="center" vertical="center" shrinkToFit="1"/>
      <protection locked="0"/>
    </xf>
    <xf numFmtId="0" fontId="20" fillId="2" borderId="80"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8" fillId="2" borderId="6" xfId="1" applyFont="1" applyFill="1" applyBorder="1" applyAlignment="1" applyProtection="1">
      <alignment vertical="center"/>
    </xf>
    <xf numFmtId="0" fontId="8" fillId="2" borderId="7"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11" xfId="1" applyFont="1" applyFill="1" applyBorder="1" applyAlignment="1" applyProtection="1">
      <alignment vertical="center"/>
    </xf>
    <xf numFmtId="0" fontId="20" fillId="2" borderId="9" xfId="1" applyFont="1" applyFill="1" applyBorder="1" applyAlignment="1" applyProtection="1">
      <alignment horizontal="center" vertical="center" shrinkToFit="1"/>
      <protection locked="0"/>
    </xf>
    <xf numFmtId="0" fontId="20" fillId="2" borderId="1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distributed" vertical="center" wrapText="1"/>
    </xf>
    <xf numFmtId="0" fontId="15" fillId="2" borderId="81" xfId="1" applyFont="1" applyFill="1" applyBorder="1" applyAlignment="1" applyProtection="1">
      <alignment horizontal="center" vertical="center"/>
    </xf>
    <xf numFmtId="0" fontId="15" fillId="2" borderId="107" xfId="1" applyFont="1" applyFill="1" applyBorder="1" applyAlignment="1" applyProtection="1">
      <alignment horizontal="center" vertical="center" textRotation="255" wrapText="1"/>
    </xf>
    <xf numFmtId="0" fontId="15" fillId="2" borderId="109" xfId="1" applyFont="1" applyFill="1" applyBorder="1" applyAlignment="1" applyProtection="1">
      <alignment horizontal="center" vertical="center" textRotation="255" wrapText="1"/>
    </xf>
    <xf numFmtId="0" fontId="15" fillId="2" borderId="14" xfId="1" applyFont="1" applyFill="1" applyBorder="1" applyAlignment="1" applyProtection="1">
      <alignment horizontal="center" vertical="center" textRotation="255" wrapText="1"/>
    </xf>
    <xf numFmtId="0" fontId="15" fillId="2" borderId="13" xfId="1" applyFont="1" applyFill="1" applyBorder="1" applyAlignment="1" applyProtection="1">
      <alignment horizontal="center" vertical="center" textRotation="255" wrapText="1"/>
    </xf>
    <xf numFmtId="0" fontId="12" fillId="2" borderId="6"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7" xfId="1" applyFont="1" applyFill="1" applyBorder="1" applyAlignment="1" applyProtection="1">
      <alignment vertical="center"/>
    </xf>
    <xf numFmtId="0" fontId="12" fillId="2" borderId="10" xfId="1" applyFont="1" applyFill="1" applyBorder="1" applyAlignment="1" applyProtection="1">
      <alignment vertical="center"/>
    </xf>
    <xf numFmtId="0" fontId="12" fillId="2" borderId="11" xfId="1" applyFont="1" applyFill="1" applyBorder="1" applyAlignment="1" applyProtection="1">
      <alignment vertical="center"/>
    </xf>
    <xf numFmtId="0" fontId="20" fillId="2" borderId="107" xfId="1" applyFont="1" applyFill="1" applyBorder="1" applyAlignment="1" applyProtection="1">
      <alignment horizontal="center" vertical="center" shrinkToFit="1"/>
      <protection locked="0"/>
    </xf>
    <xf numFmtId="0" fontId="20" fillId="2" borderId="108" xfId="1" applyFont="1" applyFill="1" applyBorder="1" applyAlignment="1" applyProtection="1">
      <alignment horizontal="center" vertical="center" shrinkToFit="1"/>
      <protection locked="0"/>
    </xf>
    <xf numFmtId="0" fontId="20" fillId="2" borderId="127" xfId="1" applyFont="1" applyFill="1" applyBorder="1" applyAlignment="1" applyProtection="1">
      <alignment horizontal="right" vertical="center"/>
    </xf>
    <xf numFmtId="0" fontId="20" fillId="2" borderId="128" xfId="1" applyFont="1" applyFill="1" applyBorder="1" applyAlignment="1" applyProtection="1">
      <alignment horizontal="right" vertical="center"/>
    </xf>
    <xf numFmtId="0" fontId="20" fillId="2" borderId="129" xfId="1" applyFont="1" applyFill="1" applyBorder="1" applyAlignment="1" applyProtection="1">
      <alignment horizontal="right" vertical="center"/>
    </xf>
    <xf numFmtId="0" fontId="20" fillId="2" borderId="130" xfId="1" applyFont="1" applyFill="1" applyBorder="1" applyAlignment="1" applyProtection="1">
      <alignment horizontal="right" vertical="center"/>
    </xf>
    <xf numFmtId="0" fontId="20" fillId="2" borderId="131" xfId="1" applyFont="1" applyFill="1" applyBorder="1" applyAlignment="1" applyProtection="1">
      <alignment horizontal="right" vertical="center"/>
    </xf>
    <xf numFmtId="0" fontId="20" fillId="2" borderId="132" xfId="1" applyFont="1" applyFill="1" applyBorder="1" applyAlignment="1" applyProtection="1">
      <alignment horizontal="right" vertical="center"/>
    </xf>
    <xf numFmtId="0" fontId="8" fillId="2" borderId="77" xfId="1" applyFont="1" applyFill="1" applyBorder="1" applyAlignment="1" applyProtection="1">
      <alignment horizontal="center" vertical="center"/>
    </xf>
    <xf numFmtId="0" fontId="8" fillId="2" borderId="88" xfId="1" applyFont="1" applyFill="1" applyBorder="1" applyAlignment="1" applyProtection="1">
      <alignment horizontal="center" vertical="center"/>
    </xf>
    <xf numFmtId="0" fontId="8" fillId="2" borderId="80" xfId="1" applyFont="1" applyFill="1" applyBorder="1" applyAlignment="1" applyProtection="1">
      <alignment horizontal="center" vertical="center"/>
    </xf>
    <xf numFmtId="1" fontId="20" fillId="4" borderId="2" xfId="1" applyNumberFormat="1" applyFont="1" applyFill="1" applyBorder="1" applyAlignment="1" applyProtection="1">
      <alignment horizontal="center" vertical="center" shrinkToFit="1"/>
    </xf>
    <xf numFmtId="1" fontId="20" fillId="4" borderId="83" xfId="1" applyNumberFormat="1" applyFont="1" applyFill="1" applyBorder="1" applyAlignment="1" applyProtection="1">
      <alignment horizontal="center" vertical="center" shrinkToFit="1"/>
    </xf>
    <xf numFmtId="0" fontId="15" fillId="2" borderId="83" xfId="1" applyFont="1" applyFill="1" applyBorder="1" applyAlignment="1" applyProtection="1">
      <alignment horizontal="center" vertical="center"/>
    </xf>
    <xf numFmtId="0" fontId="20" fillId="4" borderId="5" xfId="1" applyFont="1" applyFill="1" applyBorder="1" applyAlignment="1" applyProtection="1">
      <alignment horizontal="center" vertical="center" shrinkToFit="1"/>
    </xf>
    <xf numFmtId="0" fontId="20" fillId="4" borderId="6" xfId="1" applyFont="1" applyFill="1" applyBorder="1" applyAlignment="1" applyProtection="1">
      <alignment horizontal="center" vertical="center" shrinkToFit="1"/>
    </xf>
    <xf numFmtId="0" fontId="20" fillId="4" borderId="79" xfId="1" applyFont="1" applyFill="1" applyBorder="1" applyAlignment="1" applyProtection="1">
      <alignment horizontal="center" vertical="center" shrinkToFit="1"/>
    </xf>
    <xf numFmtId="0" fontId="8" fillId="2" borderId="5" xfId="1" applyFont="1" applyFill="1" applyBorder="1" applyAlignment="1" applyProtection="1">
      <alignment horizontal="distributed" vertical="center"/>
    </xf>
    <xf numFmtId="0" fontId="8" fillId="2" borderId="6" xfId="1" applyFont="1" applyFill="1" applyBorder="1" applyAlignment="1" applyProtection="1">
      <alignment horizontal="distributed" vertical="center"/>
    </xf>
    <xf numFmtId="0" fontId="8" fillId="2" borderId="7" xfId="1" applyFont="1" applyFill="1" applyBorder="1" applyAlignment="1" applyProtection="1">
      <alignment horizontal="distributed" vertical="center"/>
    </xf>
    <xf numFmtId="0" fontId="8" fillId="2" borderId="79" xfId="1" applyFont="1" applyFill="1" applyBorder="1" applyAlignment="1" applyProtection="1">
      <alignment horizontal="distributed" vertical="center"/>
    </xf>
    <xf numFmtId="0" fontId="8" fillId="2" borderId="80" xfId="1" applyFont="1" applyFill="1" applyBorder="1" applyAlignment="1" applyProtection="1">
      <alignment horizontal="distributed" vertical="center"/>
    </xf>
    <xf numFmtId="0" fontId="8" fillId="2" borderId="81" xfId="1" applyFont="1" applyFill="1" applyBorder="1" applyAlignment="1" applyProtection="1">
      <alignment horizontal="distributed" vertical="center"/>
    </xf>
    <xf numFmtId="177" fontId="20" fillId="4" borderId="2" xfId="1" applyNumberFormat="1" applyFont="1" applyFill="1" applyBorder="1" applyAlignment="1" applyProtection="1">
      <alignment horizontal="center" vertical="center" shrinkToFit="1"/>
    </xf>
    <xf numFmtId="0" fontId="20" fillId="4" borderId="2" xfId="1" applyFont="1" applyFill="1" applyBorder="1" applyAlignment="1" applyProtection="1">
      <alignment horizontal="center" vertical="center" shrinkToFit="1"/>
    </xf>
    <xf numFmtId="0" fontId="20" fillId="4" borderId="83" xfId="1" applyFont="1" applyFill="1" applyBorder="1" applyAlignment="1" applyProtection="1">
      <alignment horizontal="center" vertical="center" shrinkToFit="1"/>
    </xf>
    <xf numFmtId="0" fontId="8" fillId="2" borderId="23" xfId="1" applyFont="1" applyFill="1" applyBorder="1" applyAlignment="1" applyProtection="1">
      <alignment horizontal="center" vertical="center" textRotation="255" wrapText="1"/>
    </xf>
    <xf numFmtId="0" fontId="8" fillId="2" borderId="22"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center" vertical="center" textRotation="255" wrapText="1"/>
    </xf>
    <xf numFmtId="0" fontId="8" fillId="2" borderId="13" xfId="1" applyFont="1" applyFill="1" applyBorder="1" applyAlignment="1" applyProtection="1">
      <alignment horizontal="center" vertical="center" textRotation="255" wrapText="1"/>
    </xf>
    <xf numFmtId="0" fontId="8" fillId="2" borderId="0" xfId="1" applyFont="1" applyFill="1" applyBorder="1" applyAlignment="1" applyProtection="1">
      <alignment horizontal="center" vertical="center" textRotation="255" wrapText="1"/>
    </xf>
    <xf numFmtId="0" fontId="8" fillId="2" borderId="79" xfId="1" applyFont="1" applyFill="1" applyBorder="1" applyAlignment="1" applyProtection="1">
      <alignment horizontal="center" vertical="center" textRotation="255" wrapText="1"/>
    </xf>
    <xf numFmtId="0" fontId="8" fillId="2" borderId="81" xfId="1" applyFont="1" applyFill="1" applyBorder="1" applyAlignment="1" applyProtection="1">
      <alignment horizontal="center" vertical="center" textRotation="255" wrapText="1"/>
    </xf>
    <xf numFmtId="0" fontId="20" fillId="4" borderId="77" xfId="1" applyFont="1" applyFill="1" applyBorder="1" applyAlignment="1" applyProtection="1">
      <alignment horizontal="center" vertical="center" shrinkToFit="1"/>
    </xf>
    <xf numFmtId="0" fontId="20" fillId="4" borderId="35" xfId="1" applyFont="1" applyFill="1" applyBorder="1" applyAlignment="1" applyProtection="1">
      <alignment horizontal="center" vertical="center" shrinkToFit="1"/>
    </xf>
    <xf numFmtId="0" fontId="20" fillId="4" borderId="72" xfId="1" applyFont="1" applyFill="1" applyBorder="1" applyAlignment="1" applyProtection="1">
      <alignment horizontal="center" vertical="center" shrinkToFit="1"/>
    </xf>
    <xf numFmtId="0" fontId="20" fillId="4" borderId="10" xfId="1" applyFont="1" applyFill="1" applyBorder="1" applyAlignment="1" applyProtection="1">
      <alignment horizontal="center" vertical="center" shrinkToFit="1"/>
    </xf>
    <xf numFmtId="0" fontId="20" fillId="4" borderId="73" xfId="1" applyFont="1" applyFill="1" applyBorder="1" applyAlignment="1" applyProtection="1">
      <alignment horizontal="center" vertical="center" shrinkToFit="1"/>
    </xf>
    <xf numFmtId="0" fontId="8" fillId="2" borderId="51" xfId="1" applyFont="1" applyFill="1" applyBorder="1" applyAlignment="1" applyProtection="1">
      <alignment horizontal="center" vertical="center"/>
    </xf>
    <xf numFmtId="0" fontId="8" fillId="2" borderId="72" xfId="1" applyFont="1" applyFill="1" applyBorder="1" applyAlignment="1" applyProtection="1">
      <alignment horizontal="center" vertical="center"/>
    </xf>
    <xf numFmtId="177" fontId="20" fillId="4" borderId="6" xfId="1" applyNumberFormat="1" applyFont="1" applyFill="1" applyBorder="1" applyAlignment="1" applyProtection="1">
      <alignment horizontal="center" vertical="center" shrinkToFit="1"/>
    </xf>
    <xf numFmtId="177" fontId="20" fillId="4" borderId="0" xfId="1" applyNumberFormat="1" applyFont="1" applyFill="1" applyBorder="1" applyAlignment="1" applyProtection="1">
      <alignment horizontal="center" vertical="center" shrinkToFit="1"/>
    </xf>
    <xf numFmtId="177" fontId="20" fillId="4" borderId="10" xfId="1" applyNumberFormat="1" applyFont="1" applyFill="1" applyBorder="1" applyAlignment="1" applyProtection="1">
      <alignment horizontal="center" vertical="center" shrinkToFit="1"/>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20" fillId="4" borderId="51" xfId="1" applyFont="1" applyFill="1" applyBorder="1" applyAlignment="1" applyProtection="1">
      <alignment horizontal="center" vertical="center" shrinkToFit="1"/>
    </xf>
    <xf numFmtId="0" fontId="20" fillId="4" borderId="0" xfId="1" applyFont="1" applyFill="1" applyBorder="1" applyAlignment="1" applyProtection="1">
      <alignment horizontal="center" vertical="center" shrinkToFit="1"/>
    </xf>
    <xf numFmtId="0" fontId="20" fillId="4" borderId="49" xfId="1" applyFont="1" applyFill="1" applyBorder="1" applyAlignment="1" applyProtection="1">
      <alignment horizontal="center" vertical="center" shrinkToFit="1"/>
    </xf>
    <xf numFmtId="0" fontId="8" fillId="2" borderId="14" xfId="1" applyFont="1" applyFill="1" applyBorder="1" applyAlignment="1" applyProtection="1">
      <alignment horizontal="distributed" vertical="center"/>
    </xf>
    <xf numFmtId="0" fontId="8" fillId="2" borderId="0" xfId="1" applyFont="1" applyFill="1" applyBorder="1" applyAlignment="1" applyProtection="1">
      <alignment horizontal="distributed" vertical="center"/>
    </xf>
    <xf numFmtId="0" fontId="8" fillId="2" borderId="13" xfId="1" applyFont="1" applyFill="1" applyBorder="1" applyAlignment="1" applyProtection="1">
      <alignment horizontal="distributed" vertical="center"/>
    </xf>
    <xf numFmtId="0" fontId="8" fillId="2" borderId="9" xfId="1" applyFont="1" applyFill="1" applyBorder="1" applyAlignment="1" applyProtection="1">
      <alignment horizontal="distributed" vertical="center"/>
    </xf>
    <xf numFmtId="0" fontId="8" fillId="2" borderId="10" xfId="1" applyFont="1" applyFill="1" applyBorder="1" applyAlignment="1" applyProtection="1">
      <alignment horizontal="distributed" vertical="center"/>
    </xf>
    <xf numFmtId="0" fontId="8" fillId="2" borderId="11" xfId="1" applyFont="1" applyFill="1" applyBorder="1" applyAlignment="1" applyProtection="1">
      <alignment horizontal="distributed" vertical="center"/>
    </xf>
    <xf numFmtId="0" fontId="8" fillId="0" borderId="77" xfId="1" applyFont="1" applyFill="1" applyBorder="1" applyAlignment="1" applyProtection="1">
      <alignment horizontal="center" vertical="center"/>
    </xf>
    <xf numFmtId="0" fontId="8" fillId="0" borderId="72" xfId="1" applyFont="1" applyFill="1" applyBorder="1" applyAlignment="1" applyProtection="1">
      <alignment horizontal="center" vertical="center"/>
    </xf>
    <xf numFmtId="0" fontId="10" fillId="8" borderId="110" xfId="1" applyFont="1" applyFill="1" applyBorder="1" applyAlignment="1" applyProtection="1">
      <alignment horizontal="center" vertical="center" shrinkToFit="1"/>
      <protection locked="0"/>
    </xf>
    <xf numFmtId="0" fontId="10" fillId="8" borderId="108" xfId="1" applyFont="1" applyFill="1" applyBorder="1" applyAlignment="1" applyProtection="1">
      <alignment horizontal="center" vertical="center" shrinkToFit="1"/>
      <protection locked="0"/>
    </xf>
    <xf numFmtId="0" fontId="10" fillId="8" borderId="111" xfId="1" applyFont="1" applyFill="1" applyBorder="1" applyAlignment="1" applyProtection="1">
      <alignment horizontal="center" vertical="center" shrinkToFit="1"/>
      <protection locked="0"/>
    </xf>
    <xf numFmtId="0" fontId="10" fillId="8" borderId="101" xfId="1" applyFont="1" applyFill="1" applyBorder="1" applyAlignment="1" applyProtection="1">
      <alignment horizontal="center" vertical="center" shrinkToFit="1"/>
      <protection locked="0"/>
    </xf>
    <xf numFmtId="0" fontId="10" fillId="8" borderId="80" xfId="1" applyFont="1" applyFill="1" applyBorder="1" applyAlignment="1" applyProtection="1">
      <alignment horizontal="center" vertical="center" shrinkToFit="1"/>
      <protection locked="0"/>
    </xf>
    <xf numFmtId="0" fontId="10" fillId="8" borderId="103"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2" borderId="118" xfId="1" applyFont="1" applyFill="1" applyBorder="1" applyAlignment="1" applyProtection="1">
      <alignment horizontal="center"/>
    </xf>
    <xf numFmtId="0" fontId="8" fillId="2" borderId="119" xfId="1" applyFont="1" applyFill="1" applyBorder="1" applyAlignment="1" applyProtection="1">
      <alignment horizontal="center"/>
    </xf>
    <xf numFmtId="0" fontId="8" fillId="2" borderId="120" xfId="1" applyFont="1" applyFill="1" applyBorder="1" applyAlignment="1" applyProtection="1">
      <alignment horizontal="center"/>
    </xf>
    <xf numFmtId="0" fontId="8" fillId="2" borderId="121" xfId="1" applyFont="1" applyFill="1" applyBorder="1" applyAlignment="1" applyProtection="1">
      <alignment horizontal="center"/>
    </xf>
    <xf numFmtId="0" fontId="8" fillId="2" borderId="122" xfId="1" applyFont="1" applyFill="1" applyBorder="1" applyAlignment="1" applyProtection="1">
      <alignment horizontal="center"/>
    </xf>
    <xf numFmtId="0" fontId="8" fillId="2" borderId="123" xfId="1" applyFont="1" applyFill="1" applyBorder="1" applyAlignment="1" applyProtection="1">
      <alignment horizontal="center"/>
    </xf>
    <xf numFmtId="0" fontId="8" fillId="2" borderId="124" xfId="1" applyFont="1" applyFill="1" applyBorder="1" applyAlignment="1" applyProtection="1">
      <alignment horizontal="center"/>
    </xf>
    <xf numFmtId="0" fontId="8" fillId="2" borderId="125" xfId="1" applyFont="1" applyFill="1" applyBorder="1" applyAlignment="1" applyProtection="1">
      <alignment horizontal="center"/>
    </xf>
    <xf numFmtId="0" fontId="8" fillId="2" borderId="126" xfId="1" applyFont="1" applyFill="1" applyBorder="1" applyAlignment="1" applyProtection="1">
      <alignment horizontal="center"/>
    </xf>
    <xf numFmtId="0" fontId="20" fillId="4" borderId="14" xfId="1" applyFont="1" applyFill="1" applyBorder="1" applyAlignment="1" applyProtection="1">
      <alignment horizontal="center" vertical="center" shrinkToFit="1"/>
    </xf>
    <xf numFmtId="0" fontId="20" fillId="4" borderId="9" xfId="1" applyFont="1" applyFill="1" applyBorder="1" applyAlignment="1" applyProtection="1">
      <alignment horizontal="center" vertical="center" shrinkToFit="1"/>
    </xf>
    <xf numFmtId="0" fontId="15" fillId="2" borderId="68" xfId="1" applyFont="1" applyFill="1" applyBorder="1" applyAlignment="1" applyProtection="1">
      <alignment horizontal="center" vertical="center"/>
    </xf>
    <xf numFmtId="0" fontId="8" fillId="2" borderId="66"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177" fontId="20" fillId="4" borderId="68" xfId="1" applyNumberFormat="1" applyFont="1" applyFill="1" applyBorder="1" applyAlignment="1" applyProtection="1">
      <alignment horizontal="center" vertical="center" shrinkToFit="1"/>
    </xf>
    <xf numFmtId="0" fontId="8" fillId="2" borderId="113"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0" fontId="8" fillId="3" borderId="7" xfId="1" applyFont="1" applyFill="1" applyBorder="1" applyAlignment="1" applyProtection="1">
      <alignment horizontal="center" vertical="center" shrinkToFit="1"/>
    </xf>
    <xf numFmtId="0" fontId="8" fillId="2" borderId="115"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2" borderId="33" xfId="1" applyFont="1" applyFill="1" applyBorder="1" applyAlignment="1" applyProtection="1">
      <alignment horizontal="center" vertical="center" shrinkToFit="1"/>
    </xf>
    <xf numFmtId="0" fontId="8" fillId="2" borderId="31" xfId="1" applyFont="1" applyFill="1" applyBorder="1" applyAlignment="1" applyProtection="1">
      <alignment horizontal="center" vertical="center" shrinkToFit="1"/>
    </xf>
    <xf numFmtId="0" fontId="8" fillId="2" borderId="32" xfId="1" applyFont="1" applyFill="1" applyBorder="1" applyAlignment="1" applyProtection="1">
      <alignment horizontal="center" vertical="center" shrinkToFit="1"/>
    </xf>
    <xf numFmtId="0" fontId="8" fillId="2" borderId="115" xfId="1" applyFont="1" applyFill="1" applyBorder="1" applyAlignment="1" applyProtection="1">
      <alignment horizontal="center" vertical="center" wrapText="1"/>
    </xf>
    <xf numFmtId="0" fontId="8" fillId="2" borderId="117" xfId="1" applyFont="1" applyFill="1" applyBorder="1" applyAlignment="1" applyProtection="1">
      <alignment horizontal="center" vertical="center" wrapText="1"/>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8" fillId="2" borderId="23" xfId="1" applyFont="1" applyFill="1" applyBorder="1" applyAlignment="1" applyProtection="1">
      <alignment horizontal="center" vertical="center"/>
    </xf>
    <xf numFmtId="0" fontId="8" fillId="2" borderId="22"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8" fillId="2" borderId="112" xfId="1" applyFont="1" applyFill="1" applyBorder="1" applyAlignment="1" applyProtection="1">
      <alignment horizontal="center" vertical="center" wrapText="1"/>
    </xf>
    <xf numFmtId="0" fontId="8" fillId="2" borderId="114" xfId="1" applyFont="1" applyFill="1" applyBorder="1" applyAlignment="1" applyProtection="1">
      <alignment horizontal="center" vertical="center" wrapText="1"/>
    </xf>
    <xf numFmtId="0" fontId="8" fillId="2" borderId="33" xfId="1" applyFont="1" applyFill="1" applyBorder="1" applyAlignment="1" applyProtection="1">
      <alignment horizontal="center" vertical="center" wrapText="1"/>
    </xf>
    <xf numFmtId="0" fontId="8" fillId="2" borderId="116" xfId="1" applyFont="1" applyFill="1" applyBorder="1" applyAlignment="1" applyProtection="1">
      <alignment horizontal="center" vertical="center" wrapText="1"/>
    </xf>
    <xf numFmtId="0" fontId="8" fillId="2" borderId="108" xfId="1" applyFont="1" applyFill="1" applyBorder="1" applyAlignment="1" applyProtection="1">
      <alignment horizontal="center" vertical="center"/>
    </xf>
    <xf numFmtId="0" fontId="8" fillId="2" borderId="109" xfId="1" applyFont="1" applyFill="1" applyBorder="1" applyAlignment="1" applyProtection="1">
      <alignment horizontal="center" vertical="center"/>
    </xf>
    <xf numFmtId="0" fontId="8" fillId="2" borderId="101" xfId="1" applyFont="1" applyFill="1" applyBorder="1" applyAlignment="1" applyProtection="1">
      <alignment horizontal="center" vertical="center"/>
    </xf>
    <xf numFmtId="0" fontId="8" fillId="2" borderId="81" xfId="1" applyFont="1" applyFill="1" applyBorder="1" applyAlignment="1" applyProtection="1">
      <alignment horizontal="center" vertical="center"/>
    </xf>
    <xf numFmtId="178" fontId="20" fillId="4" borderId="108" xfId="1" applyNumberFormat="1" applyFont="1" applyFill="1" applyBorder="1" applyAlignment="1" applyProtection="1">
      <alignment horizontal="center" vertical="center" shrinkToFit="1"/>
    </xf>
    <xf numFmtId="0" fontId="19" fillId="2" borderId="93" xfId="1" applyFont="1" applyFill="1" applyBorder="1" applyAlignment="1" applyProtection="1">
      <alignment horizontal="center" vertical="center" shrinkToFit="1"/>
    </xf>
    <xf numFmtId="0" fontId="19" fillId="2" borderId="0" xfId="1" applyFont="1" applyFill="1" applyAlignment="1" applyProtection="1">
      <alignment horizontal="center" vertical="center" shrinkToFit="1"/>
    </xf>
    <xf numFmtId="0" fontId="26" fillId="2" borderId="4" xfId="1" applyFont="1" applyFill="1" applyBorder="1" applyAlignment="1" applyProtection="1">
      <alignment horizontal="center" vertical="center" wrapText="1"/>
    </xf>
    <xf numFmtId="0" fontId="25" fillId="2" borderId="4" xfId="1" applyFont="1" applyFill="1" applyBorder="1" applyAlignment="1" applyProtection="1">
      <alignment horizontal="center" vertical="center" wrapText="1"/>
    </xf>
    <xf numFmtId="0" fontId="8" fillId="2" borderId="79" xfId="1" applyFont="1" applyFill="1" applyBorder="1" applyAlignment="1" applyProtection="1">
      <alignment horizontal="center" vertical="center"/>
    </xf>
    <xf numFmtId="0" fontId="12" fillId="2" borderId="7" xfId="1" applyFont="1" applyFill="1" applyBorder="1" applyAlignment="1" applyProtection="1">
      <alignment horizontal="left" vertical="center" wrapText="1"/>
    </xf>
    <xf numFmtId="0" fontId="12" fillId="2" borderId="80" xfId="1" applyFont="1" applyFill="1" applyBorder="1" applyAlignment="1" applyProtection="1">
      <alignment horizontal="left" vertical="center" wrapText="1"/>
    </xf>
    <xf numFmtId="0" fontId="12" fillId="2" borderId="81" xfId="1" applyFont="1" applyFill="1" applyBorder="1" applyAlignment="1" applyProtection="1">
      <alignment horizontal="left" vertical="center" wrapText="1"/>
    </xf>
    <xf numFmtId="0" fontId="20" fillId="5" borderId="2" xfId="1" applyFont="1" applyFill="1" applyBorder="1" applyAlignment="1" applyProtection="1">
      <alignment horizontal="center" vertical="center" shrinkToFit="1"/>
    </xf>
    <xf numFmtId="0" fontId="20" fillId="5" borderId="83" xfId="1" applyFont="1" applyFill="1" applyBorder="1" applyAlignment="1" applyProtection="1">
      <alignment horizontal="center" vertical="center" shrinkToFit="1"/>
    </xf>
    <xf numFmtId="0" fontId="12" fillId="2" borderId="0" xfId="1" applyFont="1" applyFill="1" applyBorder="1" applyAlignment="1" applyProtection="1">
      <alignment horizontal="left" vertical="center" wrapText="1"/>
    </xf>
    <xf numFmtId="0" fontId="19" fillId="2" borderId="14" xfId="1" applyFont="1" applyFill="1" applyBorder="1" applyAlignment="1" applyProtection="1">
      <alignment horizontal="center" vertical="center" shrinkToFit="1"/>
    </xf>
    <xf numFmtId="0" fontId="24" fillId="2" borderId="107" xfId="1" applyFont="1" applyFill="1" applyBorder="1" applyAlignment="1" applyProtection="1">
      <alignment horizontal="center" vertical="center" textRotation="255" wrapText="1"/>
    </xf>
    <xf numFmtId="0" fontId="24" fillId="2" borderId="109" xfId="1" applyFont="1" applyFill="1" applyBorder="1" applyAlignment="1" applyProtection="1">
      <alignment horizontal="center" vertical="center" textRotation="255" wrapText="1"/>
    </xf>
    <xf numFmtId="0" fontId="24" fillId="2" borderId="14" xfId="1" applyFont="1" applyFill="1" applyBorder="1" applyAlignment="1" applyProtection="1">
      <alignment horizontal="center" vertical="center" textRotation="255" wrapText="1"/>
    </xf>
    <xf numFmtId="0" fontId="24" fillId="2" borderId="13" xfId="1" applyFont="1" applyFill="1" applyBorder="1" applyAlignment="1" applyProtection="1">
      <alignment horizontal="center" vertical="center" textRotation="255" wrapText="1"/>
    </xf>
    <xf numFmtId="0" fontId="8" fillId="2" borderId="107" xfId="1" applyFont="1" applyFill="1" applyBorder="1" applyAlignment="1" applyProtection="1">
      <alignment horizontal="center" vertical="center"/>
    </xf>
    <xf numFmtId="0" fontId="12" fillId="2" borderId="108" xfId="1" applyFont="1" applyFill="1" applyBorder="1" applyAlignment="1" applyProtection="1">
      <alignment horizontal="left" vertical="center" wrapText="1"/>
    </xf>
    <xf numFmtId="0" fontId="12" fillId="2" borderId="109"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20" fillId="2" borderId="91" xfId="1" applyFont="1" applyFill="1" applyBorder="1" applyAlignment="1" applyProtection="1">
      <alignment horizontal="center" vertical="center" shrinkToFit="1"/>
      <protection locked="0"/>
    </xf>
    <xf numFmtId="0" fontId="20" fillId="2" borderId="2" xfId="1" applyFont="1" applyFill="1" applyBorder="1" applyAlignment="1" applyProtection="1">
      <alignment horizontal="center" vertical="center" shrinkToFit="1"/>
      <protection locked="0"/>
    </xf>
    <xf numFmtId="0" fontId="15" fillId="2" borderId="109" xfId="1" applyFont="1" applyFill="1" applyBorder="1" applyAlignment="1" applyProtection="1">
      <alignment horizontal="center" vertical="center"/>
    </xf>
    <xf numFmtId="0" fontId="20" fillId="0" borderId="2" xfId="1" applyFont="1" applyFill="1" applyBorder="1" applyAlignment="1" applyProtection="1">
      <alignment horizontal="center" vertical="center" shrinkToFit="1"/>
      <protection locked="0"/>
    </xf>
    <xf numFmtId="0" fontId="20" fillId="0" borderId="6" xfId="1" applyFont="1" applyFill="1" applyBorder="1" applyAlignment="1" applyProtection="1">
      <alignment horizontal="center" vertical="center"/>
    </xf>
    <xf numFmtId="0" fontId="20" fillId="0" borderId="80" xfId="1" applyFont="1" applyFill="1" applyBorder="1" applyAlignment="1" applyProtection="1">
      <alignment horizontal="center" vertical="center"/>
    </xf>
    <xf numFmtId="177" fontId="20" fillId="4" borderId="83" xfId="1" applyNumberFormat="1" applyFont="1" applyFill="1" applyBorder="1" applyAlignment="1" applyProtection="1">
      <alignment horizontal="center" vertical="center" shrinkToFit="1"/>
    </xf>
    <xf numFmtId="0" fontId="15" fillId="2" borderId="71" xfId="1" applyFont="1" applyFill="1" applyBorder="1" applyAlignment="1" applyProtection="1">
      <alignment horizontal="center" vertical="center"/>
    </xf>
    <xf numFmtId="0" fontId="15" fillId="2" borderId="95" xfId="1" applyFont="1" applyFill="1" applyBorder="1" applyAlignment="1" applyProtection="1">
      <alignment horizontal="center" vertical="center"/>
    </xf>
    <xf numFmtId="0" fontId="12" fillId="2" borderId="108" xfId="1" applyFont="1" applyFill="1" applyBorder="1" applyAlignment="1" applyProtection="1">
      <alignment horizontal="left" vertical="center" shrinkToFit="1"/>
    </xf>
    <xf numFmtId="0" fontId="12" fillId="2" borderId="109" xfId="1" applyFont="1" applyFill="1" applyBorder="1" applyAlignment="1" applyProtection="1">
      <alignment horizontal="left" vertical="center" shrinkToFit="1"/>
    </xf>
    <xf numFmtId="0" fontId="12" fillId="2" borderId="10" xfId="1" applyFont="1" applyFill="1" applyBorder="1" applyAlignment="1" applyProtection="1">
      <alignment horizontal="left" vertical="center" shrinkToFit="1"/>
    </xf>
    <xf numFmtId="0" fontId="12" fillId="2" borderId="11" xfId="1" applyFont="1" applyFill="1" applyBorder="1" applyAlignment="1" applyProtection="1">
      <alignment horizontal="left" vertical="center" shrinkToFit="1"/>
    </xf>
    <xf numFmtId="0" fontId="20" fillId="4" borderId="88" xfId="1" applyFont="1" applyFill="1" applyBorder="1" applyAlignment="1" applyProtection="1">
      <alignment horizontal="center" vertical="center" shrinkToFit="1"/>
    </xf>
    <xf numFmtId="0" fontId="15" fillId="2" borderId="35" xfId="1" applyFont="1" applyFill="1" applyBorder="1" applyAlignment="1" applyProtection="1">
      <alignment horizontal="center" vertical="center"/>
    </xf>
    <xf numFmtId="0" fontId="15" fillId="2" borderId="89" xfId="1" applyFont="1" applyFill="1" applyBorder="1" applyAlignment="1" applyProtection="1">
      <alignment horizontal="center" vertical="center"/>
    </xf>
    <xf numFmtId="0" fontId="20" fillId="4" borderId="75" xfId="1" applyFont="1" applyFill="1" applyBorder="1" applyAlignment="1" applyProtection="1">
      <alignment horizontal="center" vertical="center" shrinkToFit="1"/>
    </xf>
    <xf numFmtId="0" fontId="20" fillId="4" borderId="86" xfId="1" applyFont="1" applyFill="1" applyBorder="1" applyAlignment="1" applyProtection="1">
      <alignment horizontal="center" vertical="center" shrinkToFit="1"/>
    </xf>
    <xf numFmtId="0" fontId="15" fillId="2" borderId="73" xfId="1" applyFont="1" applyFill="1" applyBorder="1" applyAlignment="1" applyProtection="1">
      <alignment horizontal="center" vertical="center"/>
    </xf>
    <xf numFmtId="0" fontId="20" fillId="7" borderId="77" xfId="1" applyFont="1" applyFill="1" applyBorder="1" applyAlignment="1" applyProtection="1">
      <alignment horizontal="center" vertical="center"/>
    </xf>
    <xf numFmtId="0" fontId="20" fillId="7" borderId="6" xfId="1" applyFont="1" applyFill="1" applyBorder="1" applyAlignment="1" applyProtection="1">
      <alignment horizontal="center" vertical="center"/>
    </xf>
    <xf numFmtId="0" fontId="20" fillId="7" borderId="7" xfId="1" applyFont="1" applyFill="1" applyBorder="1" applyAlignment="1" applyProtection="1">
      <alignment horizontal="center" vertical="center"/>
    </xf>
    <xf numFmtId="0" fontId="20" fillId="7" borderId="72" xfId="1" applyFont="1" applyFill="1" applyBorder="1" applyAlignment="1" applyProtection="1">
      <alignment horizontal="center" vertical="center"/>
    </xf>
    <xf numFmtId="0" fontId="20" fillId="7" borderId="10" xfId="1" applyFont="1" applyFill="1" applyBorder="1" applyAlignment="1" applyProtection="1">
      <alignment horizontal="center" vertical="center"/>
    </xf>
    <xf numFmtId="0" fontId="20" fillId="7" borderId="11" xfId="1" applyFont="1" applyFill="1" applyBorder="1" applyAlignment="1" applyProtection="1">
      <alignment horizontal="center" vertical="center"/>
    </xf>
    <xf numFmtId="0" fontId="20" fillId="4" borderId="14" xfId="1" applyFont="1" applyFill="1" applyBorder="1" applyAlignment="1" applyProtection="1">
      <alignment horizontal="right" vertical="center" shrinkToFit="1"/>
    </xf>
    <xf numFmtId="0" fontId="20" fillId="4" borderId="0" xfId="1" applyFont="1" applyFill="1" applyBorder="1" applyAlignment="1" applyProtection="1">
      <alignment horizontal="right" vertical="center" shrinkToFit="1"/>
    </xf>
    <xf numFmtId="0" fontId="20" fillId="4" borderId="79" xfId="1" applyFont="1" applyFill="1" applyBorder="1" applyAlignment="1" applyProtection="1">
      <alignment horizontal="right" vertical="center" shrinkToFit="1"/>
    </xf>
    <xf numFmtId="0" fontId="20" fillId="4" borderId="80" xfId="1" applyFont="1" applyFill="1" applyBorder="1" applyAlignment="1" applyProtection="1">
      <alignment horizontal="right" vertical="center" shrinkToFit="1"/>
    </xf>
    <xf numFmtId="0" fontId="15" fillId="2" borderId="94" xfId="1" applyFont="1" applyFill="1" applyBorder="1" applyAlignment="1" applyProtection="1">
      <alignment horizontal="center" vertical="center"/>
    </xf>
    <xf numFmtId="0" fontId="15" fillId="2" borderId="102" xfId="1" applyFont="1" applyFill="1" applyBorder="1" applyAlignment="1" applyProtection="1">
      <alignment horizontal="center" vertical="center"/>
    </xf>
    <xf numFmtId="0" fontId="15" fillId="2" borderId="106" xfId="1" applyFont="1" applyFill="1" applyBorder="1" applyAlignment="1" applyProtection="1">
      <alignment horizontal="center" vertical="center"/>
    </xf>
    <xf numFmtId="0" fontId="20" fillId="7" borderId="77" xfId="1" applyFont="1" applyFill="1" applyBorder="1" applyAlignment="1" applyProtection="1">
      <alignment horizontal="center" vertical="center" shrinkToFit="1"/>
    </xf>
    <xf numFmtId="0" fontId="20" fillId="7" borderId="6" xfId="1" applyFont="1" applyFill="1" applyBorder="1" applyAlignment="1" applyProtection="1">
      <alignment horizontal="center" vertical="center" shrinkToFit="1"/>
    </xf>
    <xf numFmtId="0" fontId="20" fillId="7" borderId="7" xfId="1" applyFont="1" applyFill="1" applyBorder="1" applyAlignment="1" applyProtection="1">
      <alignment horizontal="center" vertical="center" shrinkToFit="1"/>
    </xf>
    <xf numFmtId="0" fontId="20" fillId="7" borderId="72" xfId="1" applyFont="1" applyFill="1" applyBorder="1" applyAlignment="1" applyProtection="1">
      <alignment horizontal="center" vertical="center" shrinkToFit="1"/>
    </xf>
    <xf numFmtId="0" fontId="20" fillId="7" borderId="10" xfId="1" applyFont="1" applyFill="1" applyBorder="1" applyAlignment="1" applyProtection="1">
      <alignment horizontal="center" vertical="center" shrinkToFit="1"/>
    </xf>
    <xf numFmtId="0" fontId="20" fillId="7" borderId="11" xfId="1" applyFont="1" applyFill="1" applyBorder="1" applyAlignment="1" applyProtection="1">
      <alignment horizontal="center" vertical="center" shrinkToFit="1"/>
    </xf>
    <xf numFmtId="0" fontId="20" fillId="5" borderId="5" xfId="1" applyFont="1" applyFill="1" applyBorder="1" applyAlignment="1" applyProtection="1">
      <alignment horizontal="right" vertical="center" shrinkToFit="1"/>
    </xf>
    <xf numFmtId="0" fontId="20" fillId="5" borderId="6" xfId="1" applyFont="1" applyFill="1" applyBorder="1" applyAlignment="1" applyProtection="1">
      <alignment horizontal="right" vertical="center" shrinkToFit="1"/>
    </xf>
    <xf numFmtId="0" fontId="20" fillId="5" borderId="9" xfId="1" applyFont="1" applyFill="1" applyBorder="1" applyAlignment="1" applyProtection="1">
      <alignment horizontal="right" vertical="center" shrinkToFit="1"/>
    </xf>
    <xf numFmtId="0" fontId="20" fillId="5" borderId="10" xfId="1" applyFont="1" applyFill="1" applyBorder="1" applyAlignment="1" applyProtection="1">
      <alignment horizontal="right" vertical="center" shrinkToFit="1"/>
    </xf>
    <xf numFmtId="0" fontId="20" fillId="4" borderId="74" xfId="1" applyFont="1" applyFill="1" applyBorder="1" applyAlignment="1" applyProtection="1">
      <alignment horizontal="center" vertical="center" shrinkToFit="1"/>
    </xf>
    <xf numFmtId="0" fontId="20" fillId="4" borderId="69" xfId="1" applyFont="1" applyFill="1" applyBorder="1" applyAlignment="1" applyProtection="1">
      <alignment horizontal="center" vertical="center" shrinkToFit="1"/>
    </xf>
    <xf numFmtId="0" fontId="20" fillId="4" borderId="70" xfId="1" applyFont="1" applyFill="1" applyBorder="1" applyAlignment="1" applyProtection="1">
      <alignment horizontal="center" vertical="center" shrinkToFit="1"/>
    </xf>
    <xf numFmtId="0" fontId="15" fillId="2" borderId="76" xfId="1" applyFont="1" applyFill="1" applyBorder="1" applyAlignment="1" applyProtection="1">
      <alignment horizontal="center" vertical="center"/>
    </xf>
    <xf numFmtId="0" fontId="15" fillId="2" borderId="104" xfId="1" applyFont="1" applyFill="1" applyBorder="1" applyAlignment="1" applyProtection="1">
      <alignment horizontal="center" vertical="center"/>
    </xf>
    <xf numFmtId="0" fontId="15" fillId="2" borderId="97" xfId="1" applyFont="1" applyFill="1" applyBorder="1" applyAlignment="1" applyProtection="1">
      <alignment horizontal="center" vertical="center"/>
    </xf>
    <xf numFmtId="0" fontId="15" fillId="2" borderId="49" xfId="1" applyFont="1" applyFill="1" applyBorder="1" applyAlignment="1" applyProtection="1">
      <alignment horizontal="center" vertical="center"/>
    </xf>
    <xf numFmtId="0" fontId="20" fillId="2" borderId="14" xfId="1" applyFont="1" applyFill="1" applyBorder="1" applyAlignment="1" applyProtection="1">
      <alignment horizontal="right" vertical="center" shrinkToFit="1"/>
      <protection locked="0"/>
    </xf>
    <xf numFmtId="0" fontId="20" fillId="2" borderId="0" xfId="1" applyFont="1" applyFill="1" applyBorder="1" applyAlignment="1" applyProtection="1">
      <alignment horizontal="right" vertical="center" shrinkToFit="1"/>
      <protection locked="0"/>
    </xf>
    <xf numFmtId="0" fontId="20" fillId="2" borderId="9" xfId="1" applyFont="1" applyFill="1" applyBorder="1" applyAlignment="1" applyProtection="1">
      <alignment horizontal="right" vertical="center" shrinkToFit="1"/>
      <protection locked="0"/>
    </xf>
    <xf numFmtId="0" fontId="20" fillId="2" borderId="10" xfId="1" applyFont="1" applyFill="1" applyBorder="1" applyAlignment="1" applyProtection="1">
      <alignment horizontal="right" vertical="center" shrinkToFit="1"/>
      <protection locked="0"/>
    </xf>
    <xf numFmtId="0" fontId="20" fillId="2" borderId="74" xfId="1" applyFont="1" applyFill="1" applyBorder="1" applyAlignment="1" applyProtection="1">
      <alignment horizontal="center" vertical="center" shrinkToFit="1"/>
      <protection locked="0"/>
    </xf>
    <xf numFmtId="0" fontId="20" fillId="2" borderId="75" xfId="1" applyFont="1" applyFill="1" applyBorder="1" applyAlignment="1" applyProtection="1">
      <alignment horizontal="center" vertical="center" shrinkToFit="1"/>
      <protection locked="0"/>
    </xf>
    <xf numFmtId="0" fontId="20" fillId="2" borderId="69" xfId="1" applyFont="1" applyFill="1" applyBorder="1" applyAlignment="1" applyProtection="1">
      <alignment horizontal="center" vertical="center" shrinkToFit="1"/>
      <protection locked="0"/>
    </xf>
    <xf numFmtId="0" fontId="20" fillId="2" borderId="70" xfId="1" applyFont="1" applyFill="1" applyBorder="1" applyAlignment="1" applyProtection="1">
      <alignment horizontal="center" vertical="center" shrinkToFit="1"/>
      <protection locked="0"/>
    </xf>
    <xf numFmtId="0" fontId="20" fillId="2" borderId="14" xfId="1" applyFont="1" applyFill="1" applyBorder="1" applyAlignment="1" applyProtection="1">
      <alignment horizontal="center" vertical="center" shrinkToFit="1"/>
      <protection locked="0"/>
    </xf>
    <xf numFmtId="0" fontId="20" fillId="3" borderId="0" xfId="1" applyFont="1" applyFill="1" applyBorder="1" applyAlignment="1" applyProtection="1">
      <alignment horizontal="center" vertical="center" shrinkToFit="1"/>
      <protection locked="0"/>
    </xf>
    <xf numFmtId="0" fontId="12" fillId="2" borderId="96" xfId="1" applyFont="1" applyFill="1" applyBorder="1" applyAlignment="1" applyProtection="1">
      <alignment horizontal="center" vertical="center"/>
    </xf>
    <xf numFmtId="0" fontId="15" fillId="2" borderId="79" xfId="1" applyFont="1" applyFill="1" applyBorder="1" applyAlignment="1" applyProtection="1">
      <alignment horizontal="center" vertical="center"/>
    </xf>
    <xf numFmtId="0" fontId="20" fillId="2" borderId="5" xfId="1" applyFont="1" applyFill="1" applyBorder="1" applyAlignment="1" applyProtection="1">
      <alignment horizontal="right" vertical="center" shrinkToFit="1"/>
      <protection locked="0"/>
    </xf>
    <xf numFmtId="0" fontId="20" fillId="2" borderId="6" xfId="1" applyFont="1" applyFill="1" applyBorder="1" applyAlignment="1" applyProtection="1">
      <alignment horizontal="right" vertical="center" shrinkToFit="1"/>
      <protection locked="0"/>
    </xf>
    <xf numFmtId="0" fontId="20" fillId="2" borderId="79" xfId="1" applyFont="1" applyFill="1" applyBorder="1" applyAlignment="1" applyProtection="1">
      <alignment horizontal="right" vertical="center" shrinkToFit="1"/>
      <protection locked="0"/>
    </xf>
    <xf numFmtId="0" fontId="20" fillId="2" borderId="80" xfId="1" applyFont="1" applyFill="1" applyBorder="1" applyAlignment="1" applyProtection="1">
      <alignment horizontal="right" vertical="center" shrinkToFit="1"/>
      <protection locked="0"/>
    </xf>
    <xf numFmtId="0" fontId="20" fillId="2" borderId="85" xfId="1" applyFont="1" applyFill="1" applyBorder="1" applyAlignment="1" applyProtection="1">
      <alignment horizontal="center" vertical="center" shrinkToFit="1"/>
      <protection locked="0"/>
    </xf>
    <xf numFmtId="0" fontId="20" fillId="2" borderId="86" xfId="1" applyFont="1" applyFill="1" applyBorder="1" applyAlignment="1" applyProtection="1">
      <alignment horizontal="center" vertical="center" shrinkToFit="1"/>
      <protection locked="0"/>
    </xf>
    <xf numFmtId="0" fontId="8" fillId="2" borderId="99" xfId="1" applyFont="1" applyFill="1" applyBorder="1" applyAlignment="1" applyProtection="1">
      <alignment horizontal="distributed" vertical="center"/>
    </xf>
    <xf numFmtId="0" fontId="8" fillId="2" borderId="93" xfId="1" applyFont="1" applyFill="1" applyBorder="1" applyAlignment="1" applyProtection="1">
      <alignment horizontal="distributed" vertical="center"/>
    </xf>
    <xf numFmtId="0" fontId="8" fillId="2" borderId="101" xfId="1" applyFont="1" applyFill="1" applyBorder="1" applyAlignment="1" applyProtection="1">
      <alignment horizontal="distributed" vertical="center"/>
    </xf>
    <xf numFmtId="0" fontId="20" fillId="7" borderId="14" xfId="1" applyFont="1" applyFill="1" applyBorder="1" applyAlignment="1" applyProtection="1">
      <alignment horizontal="right" vertical="center"/>
    </xf>
    <xf numFmtId="0" fontId="20" fillId="7" borderId="0" xfId="1" applyFont="1" applyFill="1" applyBorder="1" applyAlignment="1" applyProtection="1">
      <alignment horizontal="right" vertical="center"/>
    </xf>
    <xf numFmtId="0" fontId="15" fillId="7" borderId="13" xfId="1" applyFont="1" applyFill="1" applyBorder="1" applyAlignment="1" applyProtection="1">
      <alignment horizontal="center" vertical="center"/>
    </xf>
    <xf numFmtId="0" fontId="15" fillId="2" borderId="87" xfId="1" applyFont="1" applyFill="1" applyBorder="1" applyAlignment="1" applyProtection="1">
      <alignment horizontal="center" vertical="center"/>
    </xf>
    <xf numFmtId="0" fontId="20" fillId="2" borderId="51" xfId="1" applyFont="1" applyFill="1" applyBorder="1" applyAlignment="1" applyProtection="1">
      <alignment horizontal="center" vertical="center" shrinkToFit="1"/>
      <protection locked="0"/>
    </xf>
    <xf numFmtId="0" fontId="20" fillId="2" borderId="72" xfId="1" applyFont="1" applyFill="1" applyBorder="1" applyAlignment="1" applyProtection="1">
      <alignment horizontal="center" vertical="center" shrinkToFit="1"/>
      <protection locked="0"/>
    </xf>
    <xf numFmtId="0" fontId="20" fillId="4" borderId="52" xfId="1" applyFont="1" applyFill="1" applyBorder="1" applyAlignment="1" applyProtection="1">
      <alignment horizontal="center" vertical="center" shrinkToFit="1"/>
    </xf>
    <xf numFmtId="0" fontId="20" fillId="4" borderId="53" xfId="1" applyFont="1" applyFill="1" applyBorder="1" applyAlignment="1" applyProtection="1">
      <alignment horizontal="center" vertical="center" shrinkToFit="1"/>
    </xf>
    <xf numFmtId="0" fontId="20" fillId="2" borderId="77" xfId="1" applyFont="1" applyFill="1" applyBorder="1" applyAlignment="1" applyProtection="1">
      <alignment horizontal="center" vertical="center" shrinkToFit="1"/>
      <protection locked="0"/>
    </xf>
    <xf numFmtId="0" fontId="20" fillId="7" borderId="9" xfId="1" applyFont="1" applyFill="1" applyBorder="1" applyAlignment="1" applyProtection="1">
      <alignment horizontal="right" vertical="center"/>
    </xf>
    <xf numFmtId="0" fontId="20" fillId="7" borderId="10" xfId="1" applyFont="1" applyFill="1" applyBorder="1" applyAlignment="1" applyProtection="1">
      <alignment horizontal="right" vertical="center"/>
    </xf>
    <xf numFmtId="0" fontId="15" fillId="7" borderId="11" xfId="1" applyFont="1" applyFill="1" applyBorder="1" applyAlignment="1" applyProtection="1">
      <alignment horizontal="center" vertical="center"/>
    </xf>
    <xf numFmtId="0" fontId="20" fillId="2" borderId="88" xfId="1" applyFont="1" applyFill="1" applyBorder="1" applyAlignment="1" applyProtection="1">
      <alignment horizontal="center" vertical="center" shrinkToFit="1"/>
      <protection locked="0"/>
    </xf>
    <xf numFmtId="177" fontId="20" fillId="4" borderId="80" xfId="1" applyNumberFormat="1" applyFont="1" applyFill="1" applyBorder="1" applyAlignment="1" applyProtection="1">
      <alignment horizontal="center" vertical="center" shrinkToFit="1"/>
    </xf>
    <xf numFmtId="0" fontId="12" fillId="2" borderId="100" xfId="1" applyFont="1" applyFill="1" applyBorder="1" applyAlignment="1" applyProtection="1">
      <alignment horizontal="center" vertical="center"/>
    </xf>
    <xf numFmtId="0" fontId="22" fillId="2" borderId="105" xfId="1" applyFont="1" applyFill="1" applyBorder="1" applyAlignment="1" applyProtection="1">
      <alignment horizontal="left" vertical="center"/>
    </xf>
    <xf numFmtId="0" fontId="22" fillId="2" borderId="10" xfId="1" applyFont="1" applyFill="1" applyBorder="1" applyAlignment="1" applyProtection="1">
      <alignment horizontal="left" vertical="center"/>
    </xf>
    <xf numFmtId="0" fontId="22" fillId="2" borderId="98" xfId="1" applyFont="1" applyFill="1" applyBorder="1" applyAlignment="1" applyProtection="1">
      <alignment horizontal="left" vertical="center"/>
    </xf>
    <xf numFmtId="0" fontId="20" fillId="7" borderId="5" xfId="1" applyFont="1" applyFill="1" applyBorder="1" applyAlignment="1" applyProtection="1">
      <alignment horizontal="right" vertical="center"/>
    </xf>
    <xf numFmtId="0" fontId="20" fillId="7" borderId="6" xfId="1" applyFont="1" applyFill="1" applyBorder="1" applyAlignment="1" applyProtection="1">
      <alignment horizontal="right" vertical="center"/>
    </xf>
    <xf numFmtId="0" fontId="15" fillId="7" borderId="7" xfId="1" applyFont="1" applyFill="1" applyBorder="1" applyAlignment="1" applyProtection="1">
      <alignment horizontal="center" vertical="center"/>
    </xf>
    <xf numFmtId="0" fontId="12" fillId="2" borderId="98" xfId="1" applyFont="1" applyFill="1" applyBorder="1" applyAlignment="1" applyProtection="1">
      <alignment horizontal="center" vertical="center"/>
    </xf>
    <xf numFmtId="0" fontId="22" fillId="2" borderId="90" xfId="1" applyFont="1" applyFill="1" applyBorder="1" applyAlignment="1" applyProtection="1">
      <alignment horizontal="left" vertical="center"/>
    </xf>
    <xf numFmtId="0" fontId="22" fillId="2" borderId="91" xfId="1" applyFont="1" applyFill="1" applyBorder="1" applyAlignment="1" applyProtection="1">
      <alignment horizontal="left" vertical="center"/>
    </xf>
    <xf numFmtId="0" fontId="22" fillId="2" borderId="92" xfId="1" applyFont="1" applyFill="1" applyBorder="1" applyAlignment="1" applyProtection="1">
      <alignment horizontal="left" vertical="center"/>
    </xf>
    <xf numFmtId="0" fontId="12" fillId="2" borderId="81" xfId="1" applyFont="1" applyFill="1" applyBorder="1" applyAlignment="1" applyProtection="1">
      <alignment horizontal="center" vertical="center"/>
    </xf>
    <xf numFmtId="0" fontId="12" fillId="2" borderId="79" xfId="1" applyFont="1" applyFill="1" applyBorder="1" applyAlignment="1" applyProtection="1">
      <alignment horizontal="distributed" vertical="center"/>
    </xf>
    <xf numFmtId="0" fontId="12" fillId="2" borderId="80" xfId="1" applyFont="1" applyFill="1" applyBorder="1" applyAlignment="1" applyProtection="1">
      <alignment horizontal="distributed" vertical="center"/>
    </xf>
    <xf numFmtId="0" fontId="12" fillId="2" borderId="81" xfId="1" applyFont="1" applyFill="1" applyBorder="1" applyAlignment="1" applyProtection="1">
      <alignment horizontal="distributed" vertical="center"/>
    </xf>
    <xf numFmtId="0" fontId="20" fillId="2" borderId="82" xfId="1" applyFont="1" applyFill="1" applyBorder="1" applyAlignment="1" applyProtection="1">
      <alignment horizontal="right" vertical="center" shrinkToFit="1"/>
      <protection locked="0"/>
    </xf>
    <xf numFmtId="0" fontId="20" fillId="2" borderId="83" xfId="1" applyFont="1" applyFill="1" applyBorder="1" applyAlignment="1" applyProtection="1">
      <alignment horizontal="right" vertical="center" shrinkToFit="1"/>
      <protection locked="0"/>
    </xf>
    <xf numFmtId="0" fontId="15" fillId="2" borderId="84" xfId="1" applyFont="1" applyFill="1" applyBorder="1" applyAlignment="1" applyProtection="1">
      <alignment horizontal="center" vertical="center"/>
    </xf>
    <xf numFmtId="0" fontId="20" fillId="2" borderId="0" xfId="1" applyFont="1" applyFill="1" applyBorder="1" applyAlignment="1" applyProtection="1">
      <alignment horizontal="center" vertical="center" shrinkToFit="1"/>
      <protection locked="0"/>
    </xf>
    <xf numFmtId="0" fontId="15" fillId="2" borderId="67" xfId="1" applyFont="1" applyFill="1" applyBorder="1" applyAlignment="1" applyProtection="1">
      <alignment horizontal="center" vertical="center"/>
    </xf>
    <xf numFmtId="0" fontId="20" fillId="4" borderId="63" xfId="1" applyFont="1" applyFill="1" applyBorder="1" applyAlignment="1" applyProtection="1">
      <alignment horizontal="center" vertical="center" shrinkToFit="1"/>
    </xf>
    <xf numFmtId="0" fontId="20" fillId="4" borderId="21" xfId="1" applyFont="1" applyFill="1" applyBorder="1" applyAlignment="1" applyProtection="1">
      <alignment horizontal="center" vertical="center" shrinkToFit="1"/>
    </xf>
    <xf numFmtId="0" fontId="20" fillId="4" borderId="64" xfId="1" applyFont="1" applyFill="1" applyBorder="1" applyAlignment="1" applyProtection="1">
      <alignment horizontal="center" vertical="center" shrinkToFit="1"/>
    </xf>
    <xf numFmtId="0" fontId="8" fillId="2" borderId="21" xfId="1" applyFont="1" applyFill="1" applyBorder="1" applyAlignment="1" applyProtection="1">
      <alignment horizontal="center" vertical="center" shrinkToFit="1"/>
    </xf>
    <xf numFmtId="0" fontId="15" fillId="2" borderId="78" xfId="1" applyFont="1" applyFill="1" applyBorder="1" applyAlignment="1" applyProtection="1">
      <alignment horizontal="center" vertical="center"/>
    </xf>
    <xf numFmtId="0" fontId="20" fillId="2" borderId="63" xfId="1" applyFont="1" applyFill="1" applyBorder="1" applyAlignment="1" applyProtection="1">
      <alignment horizontal="center" vertical="center" shrinkToFit="1"/>
      <protection locked="0"/>
    </xf>
    <xf numFmtId="0" fontId="20" fillId="2" borderId="21" xfId="1" applyFont="1" applyFill="1" applyBorder="1" applyAlignment="1" applyProtection="1">
      <alignment horizontal="center" vertical="center" shrinkToFit="1"/>
      <protection locked="0"/>
    </xf>
    <xf numFmtId="0" fontId="20" fillId="2" borderId="64" xfId="1" applyFont="1" applyFill="1" applyBorder="1" applyAlignment="1" applyProtection="1">
      <alignment horizontal="center" vertical="center" shrinkToFit="1"/>
      <protection locked="0"/>
    </xf>
    <xf numFmtId="0" fontId="15" fillId="2" borderId="65" xfId="1" applyFont="1" applyFill="1" applyBorder="1" applyAlignment="1" applyProtection="1">
      <alignment horizontal="center" vertical="center"/>
    </xf>
    <xf numFmtId="0" fontId="20" fillId="2" borderId="23" xfId="1" applyFont="1" applyFill="1" applyBorder="1" applyAlignment="1" applyProtection="1">
      <alignment horizontal="center" vertical="center" shrinkToFit="1"/>
      <protection locked="0"/>
    </xf>
    <xf numFmtId="0" fontId="20" fillId="2" borderId="66" xfId="1" applyFont="1" applyFill="1" applyBorder="1" applyAlignment="1" applyProtection="1">
      <alignment horizontal="center" vertical="center" shrinkToFit="1"/>
      <protection locked="0"/>
    </xf>
    <xf numFmtId="0" fontId="8" fillId="2" borderId="21" xfId="1" applyFont="1" applyFill="1" applyBorder="1" applyAlignment="1" applyProtection="1">
      <alignment horizontal="center" vertical="center" textRotation="255" wrapText="1"/>
    </xf>
    <xf numFmtId="0" fontId="8" fillId="2" borderId="80" xfId="1" applyFont="1" applyFill="1" applyBorder="1" applyAlignment="1" applyProtection="1">
      <alignment horizontal="center" vertical="center" textRotation="255" wrapText="1"/>
    </xf>
    <xf numFmtId="0" fontId="20" fillId="2" borderId="1" xfId="1" applyFont="1" applyFill="1" applyBorder="1" applyAlignment="1" applyProtection="1">
      <alignment horizontal="right" vertical="center" shrinkToFit="1"/>
      <protection locked="0"/>
    </xf>
    <xf numFmtId="0" fontId="20" fillId="2" borderId="2" xfId="1" applyFont="1" applyFill="1" applyBorder="1" applyAlignment="1" applyProtection="1">
      <alignment horizontal="right" vertical="center" shrinkToFit="1"/>
      <protection locked="0"/>
    </xf>
    <xf numFmtId="0" fontId="20" fillId="2" borderId="52" xfId="1" applyFont="1" applyFill="1" applyBorder="1" applyAlignment="1" applyProtection="1">
      <alignment horizontal="center" vertical="center" shrinkToFit="1"/>
      <protection locked="0"/>
    </xf>
    <xf numFmtId="0" fontId="20" fillId="2" borderId="53" xfId="1" applyFont="1" applyFill="1" applyBorder="1" applyAlignment="1" applyProtection="1">
      <alignment horizontal="center" vertical="center" shrinkToFit="1"/>
      <protection locked="0"/>
    </xf>
    <xf numFmtId="0" fontId="8" fillId="2" borderId="85" xfId="1" applyFont="1" applyFill="1" applyBorder="1" applyAlignment="1" applyProtection="1">
      <alignment horizontal="center" vertical="center"/>
    </xf>
    <xf numFmtId="0" fontId="20" fillId="2" borderId="5" xfId="1" applyFont="1" applyFill="1" applyBorder="1" applyAlignment="1" applyProtection="1">
      <alignment horizontal="center" vertical="center" shrinkToFit="1"/>
      <protection locked="0"/>
    </xf>
    <xf numFmtId="0" fontId="20" fillId="2" borderId="6" xfId="1" applyFont="1" applyFill="1" applyBorder="1" applyAlignment="1" applyProtection="1">
      <alignment horizontal="center" vertical="center" shrinkToFit="1"/>
      <protection locked="0"/>
    </xf>
    <xf numFmtId="0" fontId="12" fillId="2" borderId="37" xfId="1" applyFont="1" applyFill="1" applyBorder="1" applyAlignment="1" applyProtection="1">
      <alignment horizontal="center" vertical="center"/>
    </xf>
    <xf numFmtId="0" fontId="12" fillId="2" borderId="38" xfId="1" applyFont="1" applyFill="1" applyBorder="1" applyAlignment="1" applyProtection="1">
      <alignment horizontal="center" vertical="center"/>
    </xf>
    <xf numFmtId="0" fontId="12" fillId="2" borderId="39" xfId="1" applyFont="1" applyFill="1" applyBorder="1" applyAlignment="1" applyProtection="1">
      <alignment horizontal="center" vertical="center"/>
    </xf>
    <xf numFmtId="0" fontId="12" fillId="2" borderId="18" xfId="1" applyFont="1" applyFill="1" applyBorder="1" applyAlignment="1" applyProtection="1">
      <alignment horizontal="center" vertical="center" shrinkToFit="1"/>
    </xf>
    <xf numFmtId="0" fontId="12" fillId="2" borderId="19" xfId="1" applyFont="1" applyFill="1" applyBorder="1" applyAlignment="1" applyProtection="1">
      <alignment horizontal="center" vertical="center" shrinkToFit="1"/>
    </xf>
    <xf numFmtId="0" fontId="12" fillId="2" borderId="40" xfId="1" applyFont="1" applyFill="1" applyBorder="1" applyAlignment="1" applyProtection="1">
      <alignment horizontal="center" vertical="center" shrinkToFit="1"/>
    </xf>
    <xf numFmtId="0" fontId="12" fillId="2" borderId="47" xfId="1" applyFont="1" applyFill="1" applyBorder="1" applyAlignment="1" applyProtection="1">
      <alignment horizontal="center" vertical="center" shrinkToFit="1"/>
    </xf>
    <xf numFmtId="0" fontId="12" fillId="2" borderId="48" xfId="1" applyFont="1" applyFill="1" applyBorder="1" applyAlignment="1" applyProtection="1">
      <alignment horizontal="center" vertical="center" shrinkToFit="1"/>
    </xf>
    <xf numFmtId="0" fontId="12" fillId="2" borderId="49" xfId="1" applyFont="1" applyFill="1" applyBorder="1" applyAlignment="1" applyProtection="1">
      <alignment horizontal="center" vertical="center" shrinkToFit="1"/>
    </xf>
    <xf numFmtId="0" fontId="12" fillId="2" borderId="41" xfId="1" applyFont="1" applyFill="1" applyBorder="1" applyAlignment="1" applyProtection="1">
      <alignment horizontal="center" vertical="center" shrinkToFit="1"/>
    </xf>
    <xf numFmtId="0" fontId="12" fillId="2" borderId="50"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shrinkToFit="1"/>
    </xf>
    <xf numFmtId="0" fontId="15" fillId="2" borderId="41"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5" fillId="2" borderId="40" xfId="1" applyFont="1" applyFill="1" applyBorder="1" applyAlignment="1" applyProtection="1">
      <alignment horizontal="center" vertical="center" wrapText="1" shrinkToFit="1"/>
    </xf>
    <xf numFmtId="0" fontId="15" fillId="2" borderId="51" xfId="1" applyFont="1" applyFill="1" applyBorder="1" applyAlignment="1" applyProtection="1">
      <alignment horizontal="center" vertical="center" wrapText="1" shrinkToFit="1"/>
    </xf>
    <xf numFmtId="0" fontId="15" fillId="2" borderId="0" xfId="1" applyFont="1" applyFill="1" applyBorder="1" applyAlignment="1" applyProtection="1">
      <alignment horizontal="center" vertical="center" wrapText="1" shrinkToFit="1"/>
    </xf>
    <xf numFmtId="0" fontId="15" fillId="2" borderId="49" xfId="1" applyFont="1" applyFill="1" applyBorder="1" applyAlignment="1" applyProtection="1">
      <alignment horizontal="center" vertical="center" wrapText="1" shrinkToFit="1"/>
    </xf>
    <xf numFmtId="0" fontId="15" fillId="2" borderId="60" xfId="1" applyFont="1" applyFill="1" applyBorder="1" applyAlignment="1" applyProtection="1">
      <alignment horizontal="center" vertical="center" wrapText="1" shrinkToFit="1"/>
    </xf>
    <xf numFmtId="0" fontId="15" fillId="2" borderId="31" xfId="1" applyFont="1" applyFill="1" applyBorder="1" applyAlignment="1" applyProtection="1">
      <alignment horizontal="center" vertical="center" wrapText="1" shrinkToFit="1"/>
    </xf>
    <xf numFmtId="0" fontId="15" fillId="2" borderId="61" xfId="1" applyFont="1" applyFill="1" applyBorder="1" applyAlignment="1" applyProtection="1">
      <alignment horizontal="center" vertical="center" wrapText="1" shrinkToFit="1"/>
    </xf>
    <xf numFmtId="0" fontId="8" fillId="2" borderId="42" xfId="1" applyFont="1" applyFill="1" applyBorder="1" applyAlignment="1" applyProtection="1">
      <alignment horizontal="center" vertical="center"/>
    </xf>
    <xf numFmtId="0" fontId="8" fillId="2" borderId="43" xfId="1" applyFont="1" applyFill="1" applyBorder="1" applyAlignment="1" applyProtection="1">
      <alignment horizontal="center" vertical="center"/>
    </xf>
    <xf numFmtId="0" fontId="8" fillId="2" borderId="44" xfId="1" applyFont="1" applyFill="1" applyBorder="1" applyAlignment="1" applyProtection="1">
      <alignment horizontal="center" vertical="center"/>
    </xf>
    <xf numFmtId="0" fontId="8" fillId="2" borderId="53" xfId="1" applyFont="1" applyFill="1" applyBorder="1" applyAlignment="1" applyProtection="1">
      <alignment horizontal="center" vertical="center"/>
    </xf>
    <xf numFmtId="0" fontId="8" fillId="2" borderId="59" xfId="1" applyFont="1" applyFill="1" applyBorder="1" applyAlignment="1" applyProtection="1">
      <alignment horizontal="center" vertical="center"/>
    </xf>
    <xf numFmtId="0" fontId="8" fillId="2" borderId="62" xfId="1" applyFont="1" applyFill="1" applyBorder="1" applyAlignment="1" applyProtection="1">
      <alignment horizontal="center" vertical="center"/>
    </xf>
    <xf numFmtId="0" fontId="20" fillId="6" borderId="45" xfId="1" applyFont="1" applyFill="1" applyBorder="1" applyAlignment="1" applyProtection="1">
      <alignment horizontal="right" vertical="center" shrinkToFit="1"/>
      <protection locked="0"/>
    </xf>
    <xf numFmtId="0" fontId="20" fillId="6" borderId="43" xfId="1" applyFont="1" applyFill="1" applyBorder="1" applyAlignment="1" applyProtection="1">
      <alignment horizontal="right" vertical="center" shrinkToFit="1"/>
      <protection locked="0"/>
    </xf>
    <xf numFmtId="0" fontId="20" fillId="6" borderId="33" xfId="1" applyFont="1" applyFill="1" applyBorder="1" applyAlignment="1" applyProtection="1">
      <alignment horizontal="right" vertical="center" shrinkToFit="1"/>
      <protection locked="0"/>
    </xf>
    <xf numFmtId="0" fontId="20" fillId="6" borderId="31" xfId="1" applyFont="1" applyFill="1" applyBorder="1" applyAlignment="1" applyProtection="1">
      <alignment horizontal="right" vertical="center" shrinkToFit="1"/>
      <protection locked="0"/>
    </xf>
    <xf numFmtId="0" fontId="15" fillId="2" borderId="46" xfId="1" applyFont="1" applyFill="1" applyBorder="1" applyAlignment="1" applyProtection="1">
      <alignment horizontal="center" vertical="center"/>
    </xf>
    <xf numFmtId="0" fontId="15" fillId="2" borderId="32" xfId="1" applyFont="1" applyFill="1" applyBorder="1" applyAlignment="1" applyProtection="1">
      <alignment horizontal="center" vertical="center"/>
    </xf>
    <xf numFmtId="0" fontId="21" fillId="2" borderId="54" xfId="1" applyFont="1" applyFill="1" applyBorder="1" applyAlignment="1" applyProtection="1">
      <alignment horizontal="center" vertical="center"/>
    </xf>
    <xf numFmtId="0" fontId="21" fillId="2" borderId="55" xfId="1" applyFont="1" applyFill="1" applyBorder="1" applyAlignment="1" applyProtection="1">
      <alignment horizontal="center" vertical="center"/>
    </xf>
    <xf numFmtId="0" fontId="21" fillId="2" borderId="56"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15" xfId="1" applyFont="1" applyFill="1" applyBorder="1" applyAlignment="1" applyProtection="1">
      <alignment horizontal="right" vertical="center" shrinkToFit="1"/>
    </xf>
    <xf numFmtId="0" fontId="18" fillId="5" borderId="16"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xf>
    <xf numFmtId="0" fontId="19" fillId="2" borderId="6" xfId="1" applyFont="1" applyFill="1" applyBorder="1" applyAlignment="1" applyProtection="1">
      <alignment horizontal="left" vertical="center"/>
    </xf>
    <xf numFmtId="0" fontId="19" fillId="2" borderId="35" xfId="1" applyFont="1" applyFill="1" applyBorder="1" applyAlignment="1" applyProtection="1">
      <alignment horizontal="left" vertical="center"/>
    </xf>
    <xf numFmtId="0" fontId="19" fillId="2" borderId="16" xfId="1" applyFont="1" applyFill="1" applyBorder="1" applyAlignment="1" applyProtection="1">
      <alignment horizontal="left" vertical="center"/>
    </xf>
    <xf numFmtId="0" fontId="19" fillId="2" borderId="36" xfId="1" applyFont="1" applyFill="1" applyBorder="1" applyAlignment="1" applyProtection="1">
      <alignment horizontal="left" vertical="center"/>
    </xf>
    <xf numFmtId="0" fontId="21" fillId="2" borderId="57" xfId="1" applyFont="1" applyFill="1" applyBorder="1" applyAlignment="1" applyProtection="1">
      <alignment horizontal="center" vertical="center"/>
    </xf>
    <xf numFmtId="0" fontId="21" fillId="2" borderId="57" xfId="1" applyFont="1" applyFill="1" applyBorder="1" applyAlignment="1" applyProtection="1">
      <alignment horizontal="center" vertical="center" shrinkToFit="1"/>
    </xf>
    <xf numFmtId="0" fontId="21" fillId="2" borderId="55" xfId="1" applyFont="1" applyFill="1" applyBorder="1" applyAlignment="1" applyProtection="1">
      <alignment horizontal="center" vertical="center" shrinkToFit="1"/>
    </xf>
    <xf numFmtId="0" fontId="16" fillId="4" borderId="0" xfId="1" applyFont="1" applyFill="1" applyBorder="1" applyAlignment="1" applyProtection="1">
      <alignment horizontal="center" vertical="center" wrapText="1"/>
    </xf>
    <xf numFmtId="0" fontId="17" fillId="0" borderId="0" xfId="1" applyFont="1" applyBorder="1" applyAlignment="1" applyProtection="1">
      <alignment horizontal="center" vertical="center"/>
    </xf>
    <xf numFmtId="0" fontId="15" fillId="2" borderId="21" xfId="1" applyFont="1" applyFill="1" applyBorder="1" applyAlignment="1" applyProtection="1">
      <alignment horizontal="center" vertical="center"/>
    </xf>
    <xf numFmtId="0" fontId="17" fillId="0" borderId="0" xfId="1" applyFont="1" applyFill="1" applyBorder="1" applyAlignment="1" applyProtection="1">
      <alignment horizontal="center" vertical="center" shrinkToFit="1"/>
    </xf>
    <xf numFmtId="0" fontId="16" fillId="0" borderId="0"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178" fontId="11" fillId="4" borderId="0" xfId="1" applyNumberFormat="1" applyFont="1" applyFill="1" applyBorder="1" applyAlignment="1" applyProtection="1">
      <alignment horizontal="center" vertical="center" shrinkToFit="1"/>
    </xf>
    <xf numFmtId="0" fontId="14" fillId="2" borderId="25"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8" xfId="1" applyFont="1" applyFill="1" applyBorder="1" applyAlignment="1" applyProtection="1">
      <alignment horizontal="center" vertical="center" wrapText="1"/>
    </xf>
    <xf numFmtId="0" fontId="17" fillId="0" borderId="30" xfId="1" applyFont="1" applyBorder="1" applyAlignment="1" applyProtection="1">
      <alignment horizontal="center" vertical="center"/>
    </xf>
    <xf numFmtId="0" fontId="17" fillId="0" borderId="31" xfId="1" applyFont="1" applyBorder="1" applyAlignment="1" applyProtection="1">
      <alignment horizontal="center" vertical="center"/>
    </xf>
    <xf numFmtId="0" fontId="17" fillId="0" borderId="32" xfId="1" applyFont="1" applyBorder="1" applyAlignment="1" applyProtection="1">
      <alignment horizontal="center" vertical="center"/>
    </xf>
    <xf numFmtId="0" fontId="16" fillId="5" borderId="18" xfId="1" applyFont="1" applyFill="1" applyBorder="1" applyAlignment="1" applyProtection="1">
      <alignment horizontal="center" vertical="center" wrapText="1"/>
    </xf>
    <xf numFmtId="0" fontId="16" fillId="5" borderId="19" xfId="1" applyFont="1" applyFill="1" applyBorder="1" applyAlignment="1" applyProtection="1">
      <alignment horizontal="center" vertical="center" wrapText="1"/>
    </xf>
    <xf numFmtId="0" fontId="16" fillId="5" borderId="33" xfId="1" applyFont="1" applyFill="1" applyBorder="1" applyAlignment="1" applyProtection="1">
      <alignment horizontal="center" vertical="center" wrapText="1"/>
    </xf>
    <xf numFmtId="0" fontId="16" fillId="5" borderId="31"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xf>
    <xf numFmtId="0" fontId="8" fillId="2" borderId="29" xfId="1" applyFont="1" applyFill="1" applyBorder="1" applyAlignment="1" applyProtection="1">
      <alignment horizontal="center" vertical="center"/>
    </xf>
    <xf numFmtId="0" fontId="17" fillId="0" borderId="34" xfId="1" applyFont="1" applyBorder="1" applyAlignment="1" applyProtection="1">
      <alignment horizontal="center" vertical="center"/>
    </xf>
    <xf numFmtId="0" fontId="14" fillId="2" borderId="18" xfId="1" applyFont="1" applyFill="1" applyBorder="1" applyAlignment="1" applyProtection="1">
      <alignment horizontal="center" vertical="center" wrapText="1"/>
    </xf>
    <xf numFmtId="0" fontId="17" fillId="0" borderId="9" xfId="1" applyFont="1" applyBorder="1" applyAlignment="1" applyProtection="1">
      <alignment horizontal="center" vertical="center"/>
    </xf>
    <xf numFmtId="0" fontId="17" fillId="0" borderId="10" xfId="1" applyFont="1" applyBorder="1" applyAlignment="1" applyProtection="1">
      <alignment horizontal="center" vertical="center"/>
    </xf>
    <xf numFmtId="2" fontId="16" fillId="4" borderId="14" xfId="1" applyNumberFormat="1" applyFont="1" applyFill="1" applyBorder="1" applyAlignment="1" applyProtection="1">
      <alignment horizontal="center" vertical="center" wrapText="1"/>
    </xf>
    <xf numFmtId="0" fontId="16" fillId="4" borderId="9" xfId="1" applyFont="1" applyFill="1" applyBorder="1" applyAlignment="1" applyProtection="1">
      <alignment horizontal="center" vertical="center"/>
    </xf>
    <xf numFmtId="0" fontId="16" fillId="4" borderId="10" xfId="1" applyFont="1" applyFill="1" applyBorder="1" applyAlignment="1" applyProtection="1">
      <alignment horizontal="center" vertical="center"/>
    </xf>
    <xf numFmtId="0" fontId="17" fillId="0" borderId="11" xfId="1" applyFont="1" applyBorder="1" applyAlignment="1" applyProtection="1">
      <alignment horizontal="center" vertical="center"/>
    </xf>
    <xf numFmtId="0" fontId="15" fillId="2" borderId="20" xfId="1" applyFont="1" applyFill="1" applyBorder="1" applyAlignment="1" applyProtection="1">
      <alignment horizontal="center" vertical="center" wrapText="1"/>
    </xf>
    <xf numFmtId="0" fontId="15" fillId="2" borderId="21"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178" fontId="11" fillId="5" borderId="23" xfId="1" applyNumberFormat="1" applyFont="1" applyFill="1" applyBorder="1" applyAlignment="1" applyProtection="1">
      <alignment horizontal="center" vertical="center" shrinkToFit="1"/>
    </xf>
    <xf numFmtId="0" fontId="11" fillId="5" borderId="21" xfId="1" applyFont="1" applyFill="1" applyBorder="1" applyAlignment="1" applyProtection="1">
      <alignment horizontal="center" vertical="center" shrinkToFit="1"/>
    </xf>
    <xf numFmtId="0" fontId="11" fillId="5" borderId="14" xfId="1" applyFont="1" applyFill="1" applyBorder="1" applyAlignment="1" applyProtection="1">
      <alignment horizontal="center" vertical="center" shrinkToFit="1"/>
    </xf>
    <xf numFmtId="0" fontId="11" fillId="5" borderId="0" xfId="1" applyFont="1" applyFill="1" applyBorder="1" applyAlignment="1" applyProtection="1">
      <alignment horizontal="center" vertical="center" shrinkToFit="1"/>
    </xf>
    <xf numFmtId="0" fontId="11" fillId="5" borderId="15" xfId="1" applyFont="1" applyFill="1" applyBorder="1" applyAlignment="1" applyProtection="1">
      <alignment horizontal="center" vertical="center" shrinkToFit="1"/>
    </xf>
    <xf numFmtId="0" fontId="11" fillId="5" borderId="16" xfId="1" applyFont="1" applyFill="1" applyBorder="1" applyAlignment="1" applyProtection="1">
      <alignment horizontal="center" vertical="center" shrinkToFit="1"/>
    </xf>
    <xf numFmtId="178" fontId="11" fillId="4" borderId="5" xfId="1" applyNumberFormat="1" applyFont="1" applyFill="1" applyBorder="1" applyAlignment="1" applyProtection="1">
      <alignment horizontal="center" vertical="center" shrinkToFit="1"/>
    </xf>
    <xf numFmtId="0" fontId="11" fillId="4" borderId="15"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8" fillId="2" borderId="6" xfId="1" applyFont="1" applyFill="1" applyBorder="1" applyAlignment="1" applyProtection="1">
      <alignment horizontal="center"/>
    </xf>
    <xf numFmtId="0" fontId="8" fillId="2" borderId="7" xfId="1" applyFont="1" applyFill="1" applyBorder="1" applyAlignment="1" applyProtection="1">
      <alignment horizontal="center"/>
    </xf>
    <xf numFmtId="0" fontId="8" fillId="3" borderId="16"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14" fillId="2" borderId="6" xfId="1" applyFont="1" applyFill="1" applyBorder="1" applyAlignment="1" applyProtection="1">
      <alignment vertical="top" shrinkToFit="1"/>
    </xf>
    <xf numFmtId="0" fontId="14" fillId="2" borderId="6" xfId="1" applyFont="1" applyFill="1" applyBorder="1" applyAlignment="1" applyProtection="1">
      <alignment horizontal="left" vertical="top" shrinkToFit="1"/>
    </xf>
    <xf numFmtId="0" fontId="8" fillId="2" borderId="0" xfId="1" applyFont="1" applyFill="1" applyAlignment="1" applyProtection="1">
      <alignment horizontal="left" vertical="top" shrinkToFit="1"/>
    </xf>
    <xf numFmtId="0" fontId="9" fillId="2" borderId="12"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7" xfId="1" applyFont="1" applyFill="1" applyBorder="1" applyAlignment="1" applyProtection="1">
      <alignment vertical="center"/>
      <protection locked="0"/>
    </xf>
    <xf numFmtId="0" fontId="11" fillId="2" borderId="14"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1" fillId="2" borderId="13"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10" xfId="1" applyFont="1" applyFill="1" applyBorder="1" applyAlignment="1" applyProtection="1">
      <alignment vertical="center"/>
      <protection locked="0"/>
    </xf>
    <xf numFmtId="0" fontId="11" fillId="2" borderId="11" xfId="1" applyFont="1" applyFill="1" applyBorder="1" applyAlignment="1" applyProtection="1">
      <alignment vertical="center"/>
      <protection locked="0"/>
    </xf>
    <xf numFmtId="0" fontId="13" fillId="2" borderId="0" xfId="1" applyFont="1" applyFill="1" applyAlignment="1" applyProtection="1">
      <alignment horizontal="center" vertical="center"/>
    </xf>
    <xf numFmtId="0" fontId="13" fillId="2" borderId="13" xfId="1" applyFont="1" applyFill="1" applyBorder="1" applyAlignment="1" applyProtection="1">
      <alignment horizontal="center" vertical="center"/>
    </xf>
    <xf numFmtId="0" fontId="13" fillId="2" borderId="14" xfId="1" applyFont="1" applyFill="1" applyBorder="1" applyAlignment="1" applyProtection="1">
      <alignment horizontal="left" vertical="center"/>
    </xf>
    <xf numFmtId="0" fontId="13" fillId="2" borderId="0" xfId="1" applyFont="1" applyFill="1" applyBorder="1" applyAlignment="1" applyProtection="1">
      <alignment horizontal="left" vertical="center"/>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176" fontId="9" fillId="2" borderId="4" xfId="1" applyNumberFormat="1" applyFont="1" applyFill="1" applyBorder="1" applyAlignment="1" applyProtection="1">
      <alignment horizontal="center" vertical="center"/>
      <protection locked="0"/>
    </xf>
    <xf numFmtId="0" fontId="8" fillId="2" borderId="4"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10" fillId="2" borderId="4" xfId="1" applyFont="1" applyFill="1" applyBorder="1" applyAlignment="1" applyProtection="1">
      <alignment horizontal="center" vertical="center"/>
      <protection locked="0"/>
    </xf>
    <xf numFmtId="0" fontId="8" fillId="2" borderId="8" xfId="1" applyFont="1" applyFill="1" applyBorder="1" applyAlignment="1" applyProtection="1">
      <alignment horizontal="center" vertical="center"/>
    </xf>
    <xf numFmtId="0" fontId="9" fillId="2" borderId="8" xfId="1" applyFont="1" applyFill="1" applyBorder="1" applyAlignment="1" applyProtection="1">
      <alignment horizontal="center" vertical="center"/>
      <protection locked="0"/>
    </xf>
    <xf numFmtId="0" fontId="8" fillId="2" borderId="12" xfId="1"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11" fillId="2" borderId="5" xfId="1" applyFont="1" applyFill="1" applyBorder="1" applyAlignment="1" applyProtection="1">
      <alignment vertical="center"/>
    </xf>
    <xf numFmtId="0" fontId="11" fillId="2" borderId="6" xfId="1" applyFont="1" applyFill="1" applyBorder="1" applyAlignment="1" applyProtection="1">
      <alignment vertical="center"/>
    </xf>
    <xf numFmtId="0" fontId="11" fillId="2" borderId="7" xfId="1" applyFont="1" applyFill="1" applyBorder="1" applyAlignment="1" applyProtection="1">
      <alignment vertical="center"/>
    </xf>
    <xf numFmtId="0" fontId="11" fillId="2" borderId="14" xfId="1" applyFont="1" applyFill="1" applyBorder="1" applyAlignment="1" applyProtection="1">
      <alignment vertical="center"/>
    </xf>
    <xf numFmtId="0" fontId="11" fillId="3" borderId="0" xfId="1" applyFont="1" applyFill="1" applyBorder="1" applyAlignment="1" applyProtection="1">
      <alignment vertical="center"/>
    </xf>
    <xf numFmtId="0" fontId="11" fillId="2" borderId="13" xfId="1" applyFont="1" applyFill="1" applyBorder="1" applyAlignment="1" applyProtection="1">
      <alignment vertical="center"/>
    </xf>
    <xf numFmtId="0" fontId="11" fillId="2" borderId="9" xfId="1" applyFont="1" applyFill="1" applyBorder="1" applyAlignment="1" applyProtection="1">
      <alignment vertical="center"/>
    </xf>
    <xf numFmtId="0" fontId="11" fillId="2" borderId="10" xfId="1" applyFont="1" applyFill="1" applyBorder="1" applyAlignment="1" applyProtection="1">
      <alignment vertical="center"/>
    </xf>
    <xf numFmtId="0" fontId="11" fillId="2" borderId="11" xfId="1" applyFont="1" applyFill="1" applyBorder="1" applyAlignment="1" applyProtection="1">
      <alignment vertical="center"/>
    </xf>
    <xf numFmtId="176" fontId="9" fillId="2" borderId="1" xfId="0" applyNumberFormat="1" applyFont="1" applyFill="1" applyBorder="1" applyAlignment="1" applyProtection="1">
      <alignment horizontal="center" vertical="center"/>
    </xf>
    <xf numFmtId="176" fontId="9" fillId="2" borderId="2" xfId="0" applyNumberFormat="1" applyFont="1" applyFill="1" applyBorder="1" applyAlignment="1" applyProtection="1">
      <alignment horizontal="center" vertical="center"/>
    </xf>
    <xf numFmtId="176" fontId="9" fillId="2" borderId="3"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7" fillId="3" borderId="0" xfId="1" applyFont="1" applyFill="1" applyBorder="1" applyAlignment="1" applyProtection="1">
      <alignment horizontal="center" vertical="center" shrinkToFit="1"/>
    </xf>
    <xf numFmtId="0" fontId="16" fillId="3" borderId="0" xfId="1" applyFont="1" applyFill="1" applyBorder="1" applyAlignment="1" applyProtection="1">
      <alignment horizontal="center" vertical="center"/>
    </xf>
    <xf numFmtId="0" fontId="17" fillId="3" borderId="0" xfId="1" applyFont="1" applyFill="1" applyBorder="1" applyAlignment="1" applyProtection="1">
      <alignment horizontal="center" vertical="center"/>
    </xf>
    <xf numFmtId="0" fontId="20" fillId="6" borderId="45" xfId="1" applyFont="1" applyFill="1" applyBorder="1" applyAlignment="1" applyProtection="1">
      <alignment horizontal="right" vertical="center" shrinkToFit="1"/>
    </xf>
    <xf numFmtId="0" fontId="20" fillId="6" borderId="43" xfId="1" applyFont="1" applyFill="1" applyBorder="1" applyAlignment="1" applyProtection="1">
      <alignment horizontal="right" vertical="center" shrinkToFit="1"/>
    </xf>
    <xf numFmtId="0" fontId="20" fillId="6" borderId="33" xfId="1" applyFont="1" applyFill="1" applyBorder="1" applyAlignment="1" applyProtection="1">
      <alignment horizontal="right" vertical="center" shrinkToFit="1"/>
    </xf>
    <xf numFmtId="0" fontId="20" fillId="6" borderId="31" xfId="1" applyFont="1" applyFill="1" applyBorder="1" applyAlignment="1" applyProtection="1">
      <alignment horizontal="right" vertical="center" shrinkToFit="1"/>
    </xf>
    <xf numFmtId="0" fontId="20" fillId="2" borderId="63" xfId="1" applyFont="1" applyFill="1" applyBorder="1" applyAlignment="1" applyProtection="1">
      <alignment horizontal="center" vertical="center"/>
    </xf>
    <xf numFmtId="0" fontId="20" fillId="2" borderId="21" xfId="1" applyFont="1" applyFill="1" applyBorder="1" applyAlignment="1" applyProtection="1">
      <alignment horizontal="center" vertical="center"/>
    </xf>
    <xf numFmtId="0" fontId="20" fillId="2" borderId="64" xfId="1" applyFont="1" applyFill="1" applyBorder="1" applyAlignment="1" applyProtection="1">
      <alignment horizontal="center" vertical="center"/>
    </xf>
    <xf numFmtId="0" fontId="20" fillId="2" borderId="69" xfId="1" applyFont="1" applyFill="1" applyBorder="1" applyAlignment="1" applyProtection="1">
      <alignment horizontal="center" vertical="center"/>
    </xf>
    <xf numFmtId="0" fontId="20" fillId="2" borderId="10" xfId="1" applyFont="1" applyFill="1" applyBorder="1" applyAlignment="1" applyProtection="1">
      <alignment horizontal="center" vertical="center"/>
    </xf>
    <xf numFmtId="0" fontId="20" fillId="2" borderId="70" xfId="1" applyFont="1" applyFill="1" applyBorder="1" applyAlignment="1" applyProtection="1">
      <alignment horizontal="center" vertical="center"/>
    </xf>
    <xf numFmtId="0" fontId="20" fillId="2" borderId="14" xfId="1" applyFont="1" applyFill="1" applyBorder="1" applyAlignment="1" applyProtection="1">
      <alignment horizontal="right" vertical="center"/>
    </xf>
    <xf numFmtId="0" fontId="20" fillId="2" borderId="0" xfId="1" applyFont="1" applyFill="1" applyBorder="1" applyAlignment="1" applyProtection="1">
      <alignment horizontal="right" vertical="center"/>
    </xf>
    <xf numFmtId="0" fontId="20" fillId="2" borderId="23" xfId="1" applyFont="1" applyFill="1" applyBorder="1" applyAlignment="1" applyProtection="1">
      <alignment horizontal="center" vertical="center"/>
    </xf>
    <xf numFmtId="0" fontId="20" fillId="2" borderId="9" xfId="1" applyFont="1" applyFill="1" applyBorder="1" applyAlignment="1" applyProtection="1">
      <alignment horizontal="center" vertical="center"/>
    </xf>
    <xf numFmtId="0" fontId="20" fillId="2" borderId="1" xfId="1" applyFont="1" applyFill="1" applyBorder="1" applyAlignment="1" applyProtection="1">
      <alignment horizontal="right" vertical="center"/>
    </xf>
    <xf numFmtId="0" fontId="20" fillId="2" borderId="2" xfId="1" applyFont="1" applyFill="1" applyBorder="1" applyAlignment="1" applyProtection="1">
      <alignment horizontal="right" vertical="center"/>
    </xf>
    <xf numFmtId="0" fontId="20" fillId="2" borderId="52" xfId="1" applyFont="1" applyFill="1" applyBorder="1" applyAlignment="1" applyProtection="1">
      <alignment horizontal="center" vertical="center"/>
    </xf>
    <xf numFmtId="0" fontId="20" fillId="2" borderId="0" xfId="1" applyFont="1" applyFill="1" applyBorder="1" applyAlignment="1" applyProtection="1">
      <alignment horizontal="center" vertical="center"/>
    </xf>
    <xf numFmtId="0" fontId="20" fillId="2" borderId="53" xfId="1" applyFont="1" applyFill="1" applyBorder="1" applyAlignment="1" applyProtection="1">
      <alignment horizontal="center" vertical="center"/>
    </xf>
    <xf numFmtId="0" fontId="20" fillId="2" borderId="85" xfId="1" applyFont="1" applyFill="1" applyBorder="1" applyAlignment="1" applyProtection="1">
      <alignment horizontal="center" vertical="center"/>
    </xf>
    <xf numFmtId="0" fontId="20" fillId="2" borderId="80" xfId="1" applyFont="1" applyFill="1" applyBorder="1" applyAlignment="1" applyProtection="1">
      <alignment horizontal="center" vertical="center"/>
    </xf>
    <xf numFmtId="0" fontId="20" fillId="2" borderId="86" xfId="1" applyFont="1" applyFill="1" applyBorder="1" applyAlignment="1" applyProtection="1">
      <alignment horizontal="center" vertical="center"/>
    </xf>
    <xf numFmtId="0" fontId="20" fillId="2" borderId="5" xfId="1" applyFont="1" applyFill="1" applyBorder="1" applyAlignment="1" applyProtection="1">
      <alignment horizontal="center" vertical="center"/>
    </xf>
    <xf numFmtId="0" fontId="20" fillId="2" borderId="6" xfId="1" applyFont="1" applyFill="1" applyBorder="1" applyAlignment="1" applyProtection="1">
      <alignment horizontal="center" vertical="center"/>
    </xf>
    <xf numFmtId="0" fontId="20" fillId="2" borderId="74" xfId="1" applyFont="1" applyFill="1" applyBorder="1" applyAlignment="1" applyProtection="1">
      <alignment horizontal="center" vertical="center"/>
    </xf>
    <xf numFmtId="0" fontId="20" fillId="2" borderId="75" xfId="1" applyFont="1" applyFill="1" applyBorder="1" applyAlignment="1" applyProtection="1">
      <alignment horizontal="center" vertical="center"/>
    </xf>
    <xf numFmtId="0" fontId="20" fillId="2" borderId="9" xfId="1" applyFont="1" applyFill="1" applyBorder="1" applyAlignment="1" applyProtection="1">
      <alignment horizontal="right" vertical="center"/>
    </xf>
    <xf numFmtId="0" fontId="20" fillId="2" borderId="10" xfId="1" applyFont="1" applyFill="1" applyBorder="1" applyAlignment="1" applyProtection="1">
      <alignment horizontal="right" vertical="center"/>
    </xf>
    <xf numFmtId="0" fontId="20" fillId="2" borderId="82" xfId="1" applyFont="1" applyFill="1" applyBorder="1" applyAlignment="1" applyProtection="1">
      <alignment horizontal="right" vertical="center"/>
    </xf>
    <xf numFmtId="0" fontId="20" fillId="2" borderId="83" xfId="1" applyFont="1" applyFill="1" applyBorder="1" applyAlignment="1" applyProtection="1">
      <alignment horizontal="right" vertical="center"/>
    </xf>
    <xf numFmtId="0" fontId="20" fillId="2" borderId="14" xfId="1" applyFont="1" applyFill="1" applyBorder="1" applyAlignment="1" applyProtection="1">
      <alignment horizontal="center" vertical="center"/>
    </xf>
    <xf numFmtId="0" fontId="20" fillId="2" borderId="79" xfId="1" applyFont="1" applyFill="1" applyBorder="1" applyAlignment="1" applyProtection="1">
      <alignment horizontal="center" vertical="center"/>
    </xf>
    <xf numFmtId="0" fontId="20" fillId="3" borderId="5" xfId="1" applyFont="1" applyFill="1" applyBorder="1" applyAlignment="1" applyProtection="1">
      <alignment horizontal="center" vertical="center"/>
    </xf>
    <xf numFmtId="0" fontId="20" fillId="3" borderId="6" xfId="1" applyFont="1" applyFill="1" applyBorder="1" applyAlignment="1" applyProtection="1">
      <alignment horizontal="center" vertical="center"/>
    </xf>
    <xf numFmtId="0" fontId="20" fillId="2" borderId="5" xfId="1" applyFont="1" applyFill="1" applyBorder="1" applyAlignment="1" applyProtection="1">
      <alignment horizontal="right" vertical="center"/>
    </xf>
    <xf numFmtId="0" fontId="20" fillId="2" borderId="6" xfId="1" applyFont="1" applyFill="1" applyBorder="1" applyAlignment="1" applyProtection="1">
      <alignment horizontal="right" vertical="center"/>
    </xf>
    <xf numFmtId="0" fontId="20" fillId="2" borderId="79" xfId="1" applyFont="1" applyFill="1" applyBorder="1" applyAlignment="1" applyProtection="1">
      <alignment horizontal="right" vertical="center"/>
    </xf>
    <xf numFmtId="0" fontId="20" fillId="2" borderId="80" xfId="1" applyFont="1" applyFill="1" applyBorder="1" applyAlignment="1" applyProtection="1">
      <alignment horizontal="right" vertical="center"/>
    </xf>
    <xf numFmtId="0" fontId="20" fillId="3" borderId="0" xfId="1" applyFont="1" applyFill="1" applyBorder="1" applyAlignment="1" applyProtection="1">
      <alignment horizontal="center" vertical="center"/>
    </xf>
    <xf numFmtId="0" fontId="20" fillId="2" borderId="107" xfId="1" applyFont="1" applyFill="1" applyBorder="1" applyAlignment="1" applyProtection="1">
      <alignment horizontal="center" vertical="center"/>
    </xf>
    <xf numFmtId="0" fontId="20" fillId="2" borderId="108" xfId="1" applyFont="1" applyFill="1" applyBorder="1" applyAlignment="1" applyProtection="1">
      <alignment horizontal="center" vertical="center"/>
    </xf>
    <xf numFmtId="0" fontId="8" fillId="3" borderId="0" xfId="1" applyFont="1" applyFill="1" applyAlignment="1" applyProtection="1">
      <alignment horizontal="left" vertical="center" shrinkToFit="1"/>
    </xf>
    <xf numFmtId="0" fontId="20" fillId="2" borderId="7" xfId="1" applyFont="1" applyFill="1" applyBorder="1" applyAlignment="1" applyProtection="1">
      <alignment horizontal="center" vertical="center"/>
    </xf>
    <xf numFmtId="0" fontId="20" fillId="2" borderId="47" xfId="1" applyFont="1" applyFill="1" applyBorder="1" applyAlignment="1" applyProtection="1">
      <alignment horizontal="center" vertical="center"/>
    </xf>
    <xf numFmtId="0" fontId="20" fillId="2" borderId="48" xfId="1" applyFont="1" applyFill="1" applyBorder="1" applyAlignment="1" applyProtection="1">
      <alignment horizontal="center" vertical="center"/>
    </xf>
    <xf numFmtId="0" fontId="20" fillId="2" borderId="133" xfId="1" applyFont="1" applyFill="1" applyBorder="1" applyAlignment="1" applyProtection="1">
      <alignment horizontal="center" vertical="center"/>
    </xf>
    <xf numFmtId="0" fontId="9" fillId="2" borderId="5" xfId="1" applyFont="1" applyFill="1" applyBorder="1" applyAlignment="1" applyProtection="1">
      <alignment horizontal="center" vertical="center" wrapText="1" shrinkToFit="1"/>
    </xf>
    <xf numFmtId="0" fontId="9" fillId="2" borderId="6" xfId="1" applyFont="1" applyFill="1" applyBorder="1" applyAlignment="1" applyProtection="1">
      <alignment horizontal="center" vertical="center" shrinkToFit="1"/>
    </xf>
    <xf numFmtId="0" fontId="9" fillId="2" borderId="7" xfId="1" applyFont="1" applyFill="1" applyBorder="1" applyAlignment="1" applyProtection="1">
      <alignment horizontal="center" vertical="center" shrinkToFit="1"/>
    </xf>
    <xf numFmtId="0" fontId="9" fillId="2" borderId="14"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2" fontId="11" fillId="2" borderId="5" xfId="1" applyNumberFormat="1" applyFont="1" applyFill="1" applyBorder="1" applyAlignment="1" applyProtection="1">
      <alignment horizontal="center" vertical="center" shrinkToFit="1"/>
    </xf>
    <xf numFmtId="2" fontId="11" fillId="2" borderId="6" xfId="1" applyNumberFormat="1" applyFont="1" applyFill="1" applyBorder="1" applyAlignment="1" applyProtection="1">
      <alignment horizontal="center" vertical="center" shrinkToFit="1"/>
    </xf>
    <xf numFmtId="2" fontId="11" fillId="2" borderId="7" xfId="1" applyNumberFormat="1" applyFont="1" applyFill="1" applyBorder="1" applyAlignment="1" applyProtection="1">
      <alignment horizontal="center" vertical="center" shrinkToFit="1"/>
    </xf>
    <xf numFmtId="2" fontId="11" fillId="2" borderId="14" xfId="1" applyNumberFormat="1" applyFont="1" applyFill="1" applyBorder="1" applyAlignment="1" applyProtection="1">
      <alignment horizontal="center" vertical="center" shrinkToFit="1"/>
    </xf>
    <xf numFmtId="2" fontId="11" fillId="2" borderId="0" xfId="1" applyNumberFormat="1" applyFont="1" applyFill="1" applyBorder="1" applyAlignment="1" applyProtection="1">
      <alignment horizontal="center" vertical="center" shrinkToFit="1"/>
    </xf>
    <xf numFmtId="2" fontId="11" fillId="2" borderId="13" xfId="1" applyNumberFormat="1" applyFont="1" applyFill="1" applyBorder="1" applyAlignment="1" applyProtection="1">
      <alignment horizontal="center" vertical="center" shrinkToFit="1"/>
    </xf>
    <xf numFmtId="2" fontId="11" fillId="2" borderId="9" xfId="1" applyNumberFormat="1" applyFont="1" applyFill="1" applyBorder="1" applyAlignment="1" applyProtection="1">
      <alignment horizontal="center" vertical="center" shrinkToFit="1"/>
    </xf>
    <xf numFmtId="2" fontId="11" fillId="2" borderId="10" xfId="1" applyNumberFormat="1" applyFont="1" applyFill="1" applyBorder="1" applyAlignment="1" applyProtection="1">
      <alignment horizontal="center" vertical="center" shrinkToFit="1"/>
    </xf>
    <xf numFmtId="2" fontId="11" fillId="2" borderId="11" xfId="1" applyNumberFormat="1" applyFont="1" applyFill="1" applyBorder="1" applyAlignment="1" applyProtection="1">
      <alignment horizontal="center" vertical="center" shrinkToFit="1"/>
    </xf>
    <xf numFmtId="1" fontId="11" fillId="2" borderId="4" xfId="1" applyNumberFormat="1" applyFont="1" applyFill="1" applyBorder="1" applyAlignment="1" applyProtection="1">
      <alignment horizontal="center" vertical="center" shrinkToFit="1"/>
    </xf>
    <xf numFmtId="0" fontId="28" fillId="3" borderId="0" xfId="1" applyFont="1" applyFill="1" applyAlignment="1" applyProtection="1">
      <alignment horizontal="left" vertical="center" wrapText="1"/>
    </xf>
    <xf numFmtId="0" fontId="15" fillId="2" borderId="134" xfId="1" applyFont="1" applyFill="1" applyBorder="1" applyAlignment="1" applyProtection="1">
      <alignment horizontal="center" vertical="center" shrinkToFit="1"/>
    </xf>
    <xf numFmtId="0" fontId="15" fillId="2" borderId="135" xfId="1" applyFont="1" applyFill="1" applyBorder="1" applyAlignment="1" applyProtection="1">
      <alignment horizontal="center" vertical="center" shrinkToFit="1"/>
    </xf>
    <xf numFmtId="0" fontId="15" fillId="2" borderId="136" xfId="1" applyFont="1" applyFill="1" applyBorder="1" applyAlignment="1" applyProtection="1">
      <alignment horizontal="center" vertical="center" shrinkToFit="1"/>
    </xf>
    <xf numFmtId="0" fontId="20" fillId="2" borderId="37" xfId="1" applyFont="1" applyFill="1" applyBorder="1" applyAlignment="1" applyProtection="1">
      <alignment horizontal="center" vertical="center" shrinkToFit="1"/>
    </xf>
    <xf numFmtId="0" fontId="20" fillId="2" borderId="38" xfId="1" applyFont="1" applyFill="1" applyBorder="1" applyAlignment="1" applyProtection="1">
      <alignment horizontal="center" vertical="center" shrinkToFit="1"/>
    </xf>
    <xf numFmtId="0" fontId="20" fillId="2" borderId="39" xfId="1" applyFont="1" applyFill="1" applyBorder="1" applyAlignment="1" applyProtection="1">
      <alignment horizontal="center" vertical="center" shrinkToFit="1"/>
    </xf>
    <xf numFmtId="0" fontId="20" fillId="2" borderId="146" xfId="1" applyFont="1" applyFill="1" applyBorder="1" applyAlignment="1" applyProtection="1">
      <alignment horizontal="center" vertical="center" shrinkToFit="1"/>
    </xf>
    <xf numFmtId="0" fontId="20" fillId="2" borderId="147" xfId="1" applyFont="1" applyFill="1" applyBorder="1" applyAlignment="1" applyProtection="1">
      <alignment horizontal="center" vertical="center" shrinkToFit="1"/>
    </xf>
    <xf numFmtId="0" fontId="20" fillId="2" borderId="148" xfId="1" applyFont="1" applyFill="1" applyBorder="1" applyAlignment="1" applyProtection="1">
      <alignment horizontal="center" vertical="center" shrinkToFit="1"/>
    </xf>
    <xf numFmtId="0" fontId="9" fillId="3" borderId="5" xfId="1" applyFont="1" applyFill="1" applyBorder="1" applyAlignment="1" applyProtection="1">
      <alignment horizontal="center" vertical="center" wrapText="1" shrinkToFit="1"/>
    </xf>
    <xf numFmtId="0" fontId="9" fillId="3" borderId="6" xfId="1" applyFont="1" applyFill="1" applyBorder="1" applyAlignment="1" applyProtection="1">
      <alignment horizontal="center" vertical="center" shrinkToFit="1"/>
    </xf>
    <xf numFmtId="0" fontId="9" fillId="3" borderId="7" xfId="1" applyFont="1" applyFill="1" applyBorder="1" applyAlignment="1" applyProtection="1">
      <alignment horizontal="center" vertical="center" shrinkToFit="1"/>
    </xf>
    <xf numFmtId="0" fontId="9" fillId="3" borderId="14" xfId="1" applyFont="1" applyFill="1" applyBorder="1" applyAlignment="1" applyProtection="1">
      <alignment horizontal="center" vertical="center" shrinkToFit="1"/>
    </xf>
    <xf numFmtId="0" fontId="9" fillId="3" borderId="0" xfId="1" applyFont="1" applyFill="1" applyBorder="1" applyAlignment="1" applyProtection="1">
      <alignment horizontal="center" vertical="center" shrinkToFit="1"/>
    </xf>
    <xf numFmtId="0" fontId="9" fillId="3" borderId="13" xfId="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xf>
    <xf numFmtId="0" fontId="9" fillId="3" borderId="10" xfId="1" applyFont="1" applyFill="1" applyBorder="1" applyAlignment="1" applyProtection="1">
      <alignment horizontal="center" vertical="center" shrinkToFit="1"/>
    </xf>
    <xf numFmtId="0" fontId="9" fillId="3" borderId="11" xfId="1" applyFont="1" applyFill="1" applyBorder="1" applyAlignment="1" applyProtection="1">
      <alignment horizontal="center" vertical="center" shrinkToFit="1"/>
    </xf>
    <xf numFmtId="2" fontId="29" fillId="2" borderId="5" xfId="1" applyNumberFormat="1" applyFont="1" applyFill="1" applyBorder="1" applyAlignment="1" applyProtection="1">
      <alignment horizontal="center" vertical="center" shrinkToFit="1"/>
    </xf>
    <xf numFmtId="2" fontId="29" fillId="2" borderId="6" xfId="1" applyNumberFormat="1" applyFont="1" applyFill="1" applyBorder="1" applyAlignment="1" applyProtection="1">
      <alignment horizontal="center" vertical="center" shrinkToFit="1"/>
    </xf>
    <xf numFmtId="2" fontId="29" fillId="2" borderId="7" xfId="1" applyNumberFormat="1" applyFont="1" applyFill="1" applyBorder="1" applyAlignment="1" applyProtection="1">
      <alignment horizontal="center" vertical="center" shrinkToFit="1"/>
    </xf>
    <xf numFmtId="2" fontId="29" fillId="2" borderId="14" xfId="1" applyNumberFormat="1" applyFont="1" applyFill="1" applyBorder="1" applyAlignment="1" applyProtection="1">
      <alignment horizontal="center" vertical="center" shrinkToFit="1"/>
    </xf>
    <xf numFmtId="2" fontId="29" fillId="2" borderId="0" xfId="1" applyNumberFormat="1" applyFont="1" applyFill="1" applyBorder="1" applyAlignment="1" applyProtection="1">
      <alignment horizontal="center" vertical="center" shrinkToFit="1"/>
    </xf>
    <xf numFmtId="2" fontId="29" fillId="2" borderId="13" xfId="1" applyNumberFormat="1" applyFont="1" applyFill="1" applyBorder="1" applyAlignment="1" applyProtection="1">
      <alignment horizontal="center" vertical="center" shrinkToFit="1"/>
    </xf>
    <xf numFmtId="2" fontId="29" fillId="2" borderId="9" xfId="1" applyNumberFormat="1" applyFont="1" applyFill="1" applyBorder="1" applyAlignment="1" applyProtection="1">
      <alignment horizontal="center" vertical="center" shrinkToFit="1"/>
    </xf>
    <xf numFmtId="2" fontId="29" fillId="2" borderId="10" xfId="1" applyNumberFormat="1" applyFont="1" applyFill="1" applyBorder="1" applyAlignment="1" applyProtection="1">
      <alignment horizontal="center" vertical="center" shrinkToFit="1"/>
    </xf>
    <xf numFmtId="2" fontId="29" fillId="2" borderId="11" xfId="1" applyNumberFormat="1" applyFont="1" applyFill="1" applyBorder="1" applyAlignment="1" applyProtection="1">
      <alignment horizontal="center" vertical="center" shrinkToFit="1"/>
    </xf>
    <xf numFmtId="0" fontId="29" fillId="2" borderId="5" xfId="1" applyFont="1" applyFill="1" applyBorder="1" applyAlignment="1" applyProtection="1">
      <alignment horizontal="center" vertical="center" shrinkToFit="1"/>
    </xf>
    <xf numFmtId="0" fontId="29" fillId="2" borderId="6" xfId="1" applyFont="1" applyFill="1" applyBorder="1" applyAlignment="1" applyProtection="1">
      <alignment horizontal="center" vertical="center" shrinkToFit="1"/>
    </xf>
    <xf numFmtId="0" fontId="29" fillId="2" borderId="7" xfId="1" applyFont="1" applyFill="1" applyBorder="1" applyAlignment="1" applyProtection="1">
      <alignment horizontal="center" vertical="center" shrinkToFit="1"/>
    </xf>
    <xf numFmtId="0" fontId="29" fillId="2" borderId="14" xfId="1" applyFont="1" applyFill="1" applyBorder="1" applyAlignment="1" applyProtection="1">
      <alignment horizontal="center" vertical="center" shrinkToFit="1"/>
    </xf>
    <xf numFmtId="0" fontId="29" fillId="2" borderId="0" xfId="1" applyFont="1" applyFill="1" applyBorder="1" applyAlignment="1" applyProtection="1">
      <alignment horizontal="center" vertical="center" shrinkToFit="1"/>
    </xf>
    <xf numFmtId="0" fontId="29" fillId="2" borderId="13" xfId="1" applyFont="1" applyFill="1" applyBorder="1" applyAlignment="1" applyProtection="1">
      <alignment horizontal="center" vertical="center" shrinkToFit="1"/>
    </xf>
    <xf numFmtId="0" fontId="29" fillId="2" borderId="9" xfId="1" applyFont="1" applyFill="1" applyBorder="1" applyAlignment="1" applyProtection="1">
      <alignment horizontal="center" vertical="center" shrinkToFit="1"/>
    </xf>
    <xf numFmtId="0" fontId="29" fillId="2" borderId="10" xfId="1" applyFont="1" applyFill="1" applyBorder="1" applyAlignment="1" applyProtection="1">
      <alignment horizontal="center" vertical="center" shrinkToFit="1"/>
    </xf>
    <xf numFmtId="0" fontId="29" fillId="2" borderId="11" xfId="1" applyFont="1" applyFill="1" applyBorder="1" applyAlignment="1" applyProtection="1">
      <alignment horizontal="center" vertical="center" shrinkToFit="1"/>
    </xf>
    <xf numFmtId="0" fontId="15" fillId="2" borderId="10" xfId="1" applyFont="1" applyFill="1" applyBorder="1" applyAlignment="1" applyProtection="1">
      <alignment horizontal="left" vertical="center" shrinkToFit="1"/>
    </xf>
    <xf numFmtId="0" fontId="15" fillId="2" borderId="11" xfId="1" applyFont="1" applyFill="1" applyBorder="1" applyAlignment="1" applyProtection="1">
      <alignment horizontal="left" vertical="center" shrinkToFit="1"/>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6" fillId="2" borderId="10"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1" fillId="6" borderId="5"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0" fontId="11" fillId="6" borderId="75" xfId="1" applyFont="1" applyFill="1" applyBorder="1" applyAlignment="1" applyProtection="1">
      <alignment horizontal="center" vertical="center"/>
    </xf>
    <xf numFmtId="0" fontId="11" fillId="6" borderId="14" xfId="1" applyFont="1" applyFill="1" applyBorder="1" applyAlignment="1" applyProtection="1">
      <alignment horizontal="center" vertical="center"/>
    </xf>
    <xf numFmtId="0" fontId="11" fillId="6" borderId="0" xfId="1" applyFont="1" applyFill="1" applyBorder="1" applyAlignment="1" applyProtection="1">
      <alignment horizontal="center" vertical="center"/>
    </xf>
    <xf numFmtId="0" fontId="11" fillId="6" borderId="53" xfId="1" applyFont="1" applyFill="1" applyBorder="1" applyAlignment="1" applyProtection="1">
      <alignment horizontal="center" vertical="center"/>
    </xf>
    <xf numFmtId="0" fontId="11" fillId="6" borderId="9" xfId="1" applyFont="1" applyFill="1" applyBorder="1" applyAlignment="1" applyProtection="1">
      <alignment horizontal="center" vertical="center"/>
    </xf>
    <xf numFmtId="0" fontId="11" fillId="6" borderId="10" xfId="1" applyFont="1" applyFill="1" applyBorder="1" applyAlignment="1" applyProtection="1">
      <alignment horizontal="center" vertical="center"/>
    </xf>
    <xf numFmtId="0" fontId="11" fillId="6" borderId="70" xfId="1" applyFont="1" applyFill="1" applyBorder="1" applyAlignment="1" applyProtection="1">
      <alignment horizontal="center" vertical="center"/>
    </xf>
    <xf numFmtId="0" fontId="30" fillId="2" borderId="5" xfId="1" applyFont="1" applyFill="1" applyBorder="1" applyAlignment="1" applyProtection="1">
      <alignment horizontal="center" vertical="center" wrapText="1"/>
    </xf>
    <xf numFmtId="0" fontId="30" fillId="2" borderId="6" xfId="1" applyFont="1" applyFill="1" applyBorder="1" applyAlignment="1" applyProtection="1">
      <alignment horizontal="center" vertical="center"/>
    </xf>
    <xf numFmtId="0" fontId="30" fillId="2" borderId="7" xfId="1" applyFont="1" applyFill="1" applyBorder="1" applyAlignment="1" applyProtection="1">
      <alignment horizontal="center" vertical="center"/>
    </xf>
    <xf numFmtId="0" fontId="30" fillId="2" borderId="14" xfId="1" applyFont="1" applyFill="1" applyBorder="1" applyAlignment="1" applyProtection="1">
      <alignment horizontal="center" vertical="center"/>
    </xf>
    <xf numFmtId="0" fontId="30" fillId="2" borderId="0" xfId="1" applyFont="1" applyFill="1" applyBorder="1" applyAlignment="1" applyProtection="1">
      <alignment horizontal="center" vertical="center"/>
    </xf>
    <xf numFmtId="0" fontId="30" fillId="2" borderId="13" xfId="1" applyFont="1" applyFill="1" applyBorder="1" applyAlignment="1" applyProtection="1">
      <alignment horizontal="center" vertical="center"/>
    </xf>
    <xf numFmtId="0" fontId="30" fillId="2" borderId="9" xfId="1" applyFont="1" applyFill="1" applyBorder="1" applyAlignment="1" applyProtection="1">
      <alignment horizontal="center" vertical="center"/>
    </xf>
    <xf numFmtId="0" fontId="30" fillId="2" borderId="10" xfId="1" applyFont="1" applyFill="1" applyBorder="1" applyAlignment="1" applyProtection="1">
      <alignment horizontal="center" vertical="center"/>
    </xf>
    <xf numFmtId="0" fontId="30" fillId="2" borderId="11" xfId="1" applyFont="1" applyFill="1" applyBorder="1" applyAlignment="1" applyProtection="1">
      <alignment horizontal="center" vertical="center"/>
    </xf>
    <xf numFmtId="0" fontId="12" fillId="2" borderId="146" xfId="1" applyFont="1" applyFill="1" applyBorder="1" applyAlignment="1" applyProtection="1">
      <alignment horizontal="center" vertical="center" shrinkToFit="1"/>
    </xf>
    <xf numFmtId="0" fontId="12" fillId="2" borderId="147" xfId="1" applyFont="1" applyFill="1" applyBorder="1" applyAlignment="1" applyProtection="1">
      <alignment horizontal="center" vertical="center" shrinkToFit="1"/>
    </xf>
    <xf numFmtId="0" fontId="12" fillId="2" borderId="148" xfId="1" applyFont="1" applyFill="1" applyBorder="1" applyAlignment="1" applyProtection="1">
      <alignment horizontal="center" vertical="center" shrinkToFit="1"/>
    </xf>
    <xf numFmtId="0" fontId="12" fillId="2" borderId="134" xfId="1" applyFont="1" applyFill="1" applyBorder="1" applyAlignment="1" applyProtection="1">
      <alignment horizontal="center" vertical="center" shrinkToFit="1"/>
    </xf>
    <xf numFmtId="0" fontId="12" fillId="2" borderId="135" xfId="1" applyFont="1" applyFill="1" applyBorder="1" applyAlignment="1" applyProtection="1">
      <alignment horizontal="center" vertical="center" shrinkToFit="1"/>
    </xf>
    <xf numFmtId="0" fontId="12" fillId="2" borderId="136" xfId="1" applyFont="1" applyFill="1" applyBorder="1" applyAlignment="1" applyProtection="1">
      <alignment horizontal="center" vertical="center" shrinkToFit="1"/>
    </xf>
    <xf numFmtId="0" fontId="20" fillId="2" borderId="37" xfId="1" applyFont="1" applyFill="1" applyBorder="1" applyAlignment="1" applyProtection="1">
      <alignment horizontal="center" vertical="center"/>
    </xf>
    <xf numFmtId="0" fontId="20" fillId="2" borderId="38" xfId="1" applyFont="1" applyFill="1" applyBorder="1" applyAlignment="1" applyProtection="1">
      <alignment horizontal="center" vertical="center"/>
    </xf>
    <xf numFmtId="0" fontId="20" fillId="2" borderId="39" xfId="1" applyFont="1" applyFill="1" applyBorder="1" applyAlignment="1" applyProtection="1">
      <alignment horizontal="center" vertical="center"/>
    </xf>
    <xf numFmtId="0" fontId="20" fillId="2" borderId="146" xfId="1" applyFont="1" applyFill="1" applyBorder="1" applyAlignment="1" applyProtection="1">
      <alignment horizontal="center" vertical="center"/>
    </xf>
    <xf numFmtId="0" fontId="20" fillId="2" borderId="147" xfId="1" applyFont="1" applyFill="1" applyBorder="1" applyAlignment="1" applyProtection="1">
      <alignment horizontal="center" vertical="center"/>
    </xf>
    <xf numFmtId="0" fontId="20" fillId="2" borderId="148" xfId="1" applyFont="1" applyFill="1" applyBorder="1" applyAlignment="1" applyProtection="1">
      <alignment horizontal="center" vertical="center"/>
    </xf>
    <xf numFmtId="0" fontId="9" fillId="2" borderId="6" xfId="1" applyFont="1" applyFill="1" applyBorder="1" applyAlignment="1" applyProtection="1">
      <alignment horizontal="center" vertical="center" wrapText="1" shrinkToFit="1"/>
    </xf>
    <xf numFmtId="0" fontId="9" fillId="2" borderId="7" xfId="1" applyFont="1" applyFill="1" applyBorder="1" applyAlignment="1" applyProtection="1">
      <alignment horizontal="center" vertical="center" wrapText="1" shrinkToFit="1"/>
    </xf>
    <xf numFmtId="0" fontId="9" fillId="2" borderId="14" xfId="1" applyFont="1" applyFill="1" applyBorder="1" applyAlignment="1" applyProtection="1">
      <alignment horizontal="center" vertical="center" wrapText="1" shrinkToFit="1"/>
    </xf>
    <xf numFmtId="0" fontId="9" fillId="2" borderId="0" xfId="1" applyFont="1" applyFill="1" applyBorder="1" applyAlignment="1" applyProtection="1">
      <alignment horizontal="center" vertical="center" wrapText="1" shrinkToFit="1"/>
    </xf>
    <xf numFmtId="0" fontId="9" fillId="2" borderId="13" xfId="1" applyFont="1" applyFill="1" applyBorder="1" applyAlignment="1" applyProtection="1">
      <alignment horizontal="center" vertical="center" wrapText="1" shrinkToFit="1"/>
    </xf>
    <xf numFmtId="0" fontId="9" fillId="2" borderId="9" xfId="1" applyFont="1" applyFill="1" applyBorder="1" applyAlignment="1" applyProtection="1">
      <alignment horizontal="center" vertical="center" wrapText="1" shrinkToFit="1"/>
    </xf>
    <xf numFmtId="0" fontId="9" fillId="2" borderId="10" xfId="1" applyFont="1" applyFill="1" applyBorder="1" applyAlignment="1" applyProtection="1">
      <alignment horizontal="center" vertical="center" wrapText="1" shrinkToFit="1"/>
    </xf>
    <xf numFmtId="0" fontId="9" fillId="2" borderId="11" xfId="1" applyFont="1" applyFill="1" applyBorder="1" applyAlignment="1" applyProtection="1">
      <alignment horizontal="center" vertical="center" wrapText="1" shrinkToFit="1"/>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20" fillId="3" borderId="8" xfId="1" applyFont="1" applyFill="1" applyBorder="1" applyAlignment="1" applyProtection="1">
      <alignment horizontal="center" vertical="center"/>
    </xf>
    <xf numFmtId="0" fontId="20" fillId="2" borderId="151" xfId="1" applyFont="1" applyFill="1" applyBorder="1" applyAlignment="1" applyProtection="1">
      <alignment horizontal="center" vertical="center"/>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14"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13"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55" fontId="15" fillId="2" borderId="158" xfId="1" quotePrefix="1" applyNumberFormat="1" applyFont="1" applyFill="1" applyBorder="1" applyAlignment="1" applyProtection="1">
      <alignment horizontal="right" vertical="center" shrinkToFit="1"/>
    </xf>
    <xf numFmtId="0" fontId="15" fillId="2" borderId="159" xfId="1" applyFont="1" applyFill="1" applyBorder="1" applyAlignment="1" applyProtection="1">
      <alignment horizontal="right" vertical="center" shrinkToFit="1"/>
    </xf>
    <xf numFmtId="0" fontId="10" fillId="2" borderId="138" xfId="1" applyFont="1" applyFill="1" applyBorder="1" applyAlignment="1" applyProtection="1">
      <alignment horizontal="center" vertical="center" shrinkToFit="1"/>
    </xf>
    <xf numFmtId="0" fontId="16"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xf>
    <xf numFmtId="55" fontId="15" fillId="2" borderId="140" xfId="1" quotePrefix="1" applyNumberFormat="1" applyFont="1" applyFill="1" applyBorder="1" applyAlignment="1" applyProtection="1">
      <alignment horizontal="right" vertical="center" shrinkToFit="1"/>
    </xf>
    <xf numFmtId="0" fontId="15" fillId="2" borderId="141" xfId="1" applyFont="1" applyFill="1" applyBorder="1" applyAlignment="1" applyProtection="1">
      <alignment horizontal="right" vertical="center" shrinkToFit="1"/>
    </xf>
    <xf numFmtId="0" fontId="10" fillId="2" borderId="141" xfId="1" applyFont="1" applyFill="1" applyBorder="1" applyAlignment="1" applyProtection="1">
      <alignment horizontal="center" vertical="center" shrinkToFit="1"/>
    </xf>
    <xf numFmtId="55" fontId="15" fillId="2" borderId="160" xfId="1" quotePrefix="1" applyNumberFormat="1" applyFont="1" applyFill="1" applyBorder="1" applyAlignment="1" applyProtection="1">
      <alignment horizontal="right" vertical="center" shrinkToFit="1"/>
    </xf>
    <xf numFmtId="0" fontId="15" fillId="2" borderId="161" xfId="1" applyFont="1" applyFill="1" applyBorder="1" applyAlignment="1" applyProtection="1">
      <alignment horizontal="right" vertical="center" shrinkToFit="1"/>
    </xf>
    <xf numFmtId="0" fontId="10" fillId="2" borderId="144" xfId="1" applyFont="1" applyFill="1" applyBorder="1" applyAlignment="1" applyProtection="1">
      <alignment horizontal="center" vertical="center" shrinkToFit="1"/>
    </xf>
    <xf numFmtId="0" fontId="12" fillId="2" borderId="152" xfId="1" applyFont="1" applyFill="1" applyBorder="1" applyAlignment="1" applyProtection="1">
      <alignment horizontal="center" vertical="center" shrinkToFit="1"/>
    </xf>
    <xf numFmtId="0" fontId="14" fillId="2" borderId="10" xfId="1" applyFont="1" applyFill="1" applyBorder="1" applyAlignment="1" applyProtection="1">
      <alignment horizontal="center" vertical="center" wrapText="1" shrinkToFit="1"/>
    </xf>
    <xf numFmtId="0" fontId="14" fillId="2" borderId="10" xfId="1"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shrinkToFit="1"/>
    </xf>
    <xf numFmtId="0" fontId="20" fillId="3" borderId="7" xfId="1" applyFont="1" applyFill="1" applyBorder="1" applyAlignment="1" applyProtection="1">
      <alignment horizontal="center" vertical="center"/>
    </xf>
    <xf numFmtId="0" fontId="20" fillId="3" borderId="47" xfId="1" applyFont="1" applyFill="1" applyBorder="1" applyAlignment="1" applyProtection="1">
      <alignment horizontal="center" vertical="center"/>
    </xf>
    <xf numFmtId="0" fontId="20" fillId="3" borderId="48" xfId="1" applyFont="1" applyFill="1" applyBorder="1" applyAlignment="1" applyProtection="1">
      <alignment horizontal="center" vertical="center"/>
    </xf>
    <xf numFmtId="0" fontId="20" fillId="3" borderId="133" xfId="1" applyFont="1" applyFill="1" applyBorder="1" applyAlignment="1" applyProtection="1">
      <alignment horizontal="center" vertical="center"/>
    </xf>
    <xf numFmtId="0" fontId="34" fillId="2" borderId="5" xfId="1" applyFont="1" applyFill="1" applyBorder="1" applyAlignment="1" applyProtection="1">
      <alignment horizontal="center" vertical="center" wrapText="1"/>
    </xf>
    <xf numFmtId="0" fontId="34" fillId="2" borderId="6" xfId="1" applyFont="1" applyFill="1" applyBorder="1" applyAlignment="1" applyProtection="1">
      <alignment horizontal="center" vertical="center"/>
    </xf>
    <xf numFmtId="0" fontId="34" fillId="2" borderId="7" xfId="1" applyFont="1" applyFill="1" applyBorder="1" applyAlignment="1" applyProtection="1">
      <alignment horizontal="center" vertical="center"/>
    </xf>
    <xf numFmtId="0" fontId="34" fillId="2" borderId="14" xfId="1" applyFont="1" applyFill="1" applyBorder="1" applyAlignment="1" applyProtection="1">
      <alignment horizontal="center" vertical="center"/>
    </xf>
    <xf numFmtId="0" fontId="34" fillId="2" borderId="0" xfId="1" applyFont="1" applyFill="1" applyBorder="1" applyAlignment="1" applyProtection="1">
      <alignment horizontal="center" vertical="center"/>
    </xf>
    <xf numFmtId="0" fontId="34" fillId="2" borderId="13" xfId="1" applyFont="1" applyFill="1" applyBorder="1" applyAlignment="1" applyProtection="1">
      <alignment horizontal="center" vertical="center"/>
    </xf>
    <xf numFmtId="0" fontId="34" fillId="2" borderId="9" xfId="1" applyFont="1" applyFill="1" applyBorder="1" applyAlignment="1" applyProtection="1">
      <alignment horizontal="center" vertical="center"/>
    </xf>
    <xf numFmtId="0" fontId="34" fillId="2" borderId="10" xfId="1" applyFont="1" applyFill="1" applyBorder="1" applyAlignment="1" applyProtection="1">
      <alignment horizontal="center" vertical="center"/>
    </xf>
    <xf numFmtId="0" fontId="34" fillId="2" borderId="11" xfId="1" applyFont="1" applyFill="1" applyBorder="1" applyAlignment="1" applyProtection="1">
      <alignment horizontal="center" vertical="center"/>
    </xf>
    <xf numFmtId="0" fontId="12" fillId="2" borderId="134" xfId="1" applyFont="1" applyFill="1" applyBorder="1" applyAlignment="1" applyProtection="1">
      <alignment horizontal="center" vertical="center"/>
    </xf>
    <xf numFmtId="0" fontId="12" fillId="2" borderId="135" xfId="1" applyFont="1" applyFill="1" applyBorder="1" applyAlignment="1" applyProtection="1">
      <alignment horizontal="center" vertical="center"/>
    </xf>
    <xf numFmtId="0" fontId="12" fillId="2" borderId="136" xfId="1"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32" fillId="2" borderId="5" xfId="1" applyFont="1" applyFill="1" applyBorder="1" applyAlignment="1" applyProtection="1">
      <alignment horizontal="center" vertical="center" wrapText="1" shrinkToFit="1"/>
    </xf>
    <xf numFmtId="0" fontId="32" fillId="2" borderId="6" xfId="1" applyFont="1" applyFill="1" applyBorder="1" applyAlignment="1" applyProtection="1">
      <alignment horizontal="center" vertical="center" shrinkToFit="1"/>
    </xf>
    <xf numFmtId="0" fontId="32" fillId="2" borderId="7" xfId="1" applyFont="1" applyFill="1" applyBorder="1" applyAlignment="1" applyProtection="1">
      <alignment horizontal="center" vertical="center" shrinkToFit="1"/>
    </xf>
    <xf numFmtId="0" fontId="32" fillId="2" borderId="14" xfId="1" applyFont="1" applyFill="1" applyBorder="1" applyAlignment="1" applyProtection="1">
      <alignment horizontal="center" vertical="center" shrinkToFit="1"/>
    </xf>
    <xf numFmtId="0" fontId="32" fillId="2" borderId="0" xfId="1" applyFont="1" applyFill="1" applyBorder="1" applyAlignment="1" applyProtection="1">
      <alignment horizontal="center" vertical="center" shrinkToFit="1"/>
    </xf>
    <xf numFmtId="0" fontId="32" fillId="2" borderId="13" xfId="1" applyFont="1" applyFill="1" applyBorder="1" applyAlignment="1" applyProtection="1">
      <alignment horizontal="center" vertical="center" shrinkToFit="1"/>
    </xf>
    <xf numFmtId="0" fontId="32" fillId="2" borderId="9" xfId="1" applyFont="1" applyFill="1" applyBorder="1" applyAlignment="1" applyProtection="1">
      <alignment horizontal="center" vertical="center" shrinkToFit="1"/>
    </xf>
    <xf numFmtId="0" fontId="32" fillId="2" borderId="10" xfId="1"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shrinkToFit="1"/>
    </xf>
    <xf numFmtId="2" fontId="11" fillId="0" borderId="4" xfId="0" applyNumberFormat="1" applyFont="1" applyBorder="1" applyAlignment="1" applyProtection="1">
      <alignment horizontal="center" vertical="center" wrapText="1"/>
    </xf>
    <xf numFmtId="2" fontId="11" fillId="0" borderId="4" xfId="0" applyNumberFormat="1" applyFont="1" applyBorder="1" applyAlignment="1" applyProtection="1">
      <alignment horizontal="center" vertical="center" shrinkToFit="1"/>
    </xf>
    <xf numFmtId="0" fontId="11" fillId="3" borderId="0" xfId="1" applyFont="1" applyFill="1" applyBorder="1" applyAlignment="1" applyProtection="1">
      <alignment horizontal="center" vertical="center" shrinkToFit="1"/>
    </xf>
    <xf numFmtId="0" fontId="8" fillId="3" borderId="4" xfId="3" applyFont="1" applyFill="1" applyBorder="1" applyAlignment="1" applyProtection="1">
      <alignment horizontal="center" vertical="center" wrapText="1"/>
    </xf>
    <xf numFmtId="0" fontId="8" fillId="3" borderId="0" xfId="3" applyFont="1" applyFill="1" applyBorder="1" applyAlignment="1" applyProtection="1">
      <alignment horizontal="left" vertical="center" wrapText="1"/>
      <protection locked="0"/>
    </xf>
    <xf numFmtId="0" fontId="8" fillId="3" borderId="0" xfId="3" applyFont="1" applyFill="1" applyBorder="1" applyAlignment="1" applyProtection="1">
      <alignment horizontal="left" vertical="center" wrapText="1" shrinkToFit="1"/>
    </xf>
    <xf numFmtId="0" fontId="8" fillId="3" borderId="0" xfId="3" applyFont="1" applyFill="1" applyBorder="1" applyAlignment="1" applyProtection="1">
      <alignment vertical="center" wrapText="1" shrinkToFit="1"/>
    </xf>
    <xf numFmtId="0" fontId="15" fillId="3" borderId="4" xfId="3" applyFont="1" applyFill="1" applyBorder="1" applyAlignment="1" applyProtection="1">
      <alignment horizontal="center" vertical="center" wrapText="1"/>
    </xf>
    <xf numFmtId="0" fontId="8" fillId="3" borderId="6" xfId="3" applyFont="1" applyFill="1" applyBorder="1" applyAlignment="1" applyProtection="1">
      <alignment horizontal="left" vertical="center" wrapText="1"/>
      <protection locked="0"/>
    </xf>
    <xf numFmtId="0" fontId="20" fillId="3" borderId="14" xfId="1" applyFont="1" applyFill="1" applyBorder="1" applyAlignment="1" applyProtection="1">
      <alignment horizontal="center" vertical="center"/>
    </xf>
    <xf numFmtId="0" fontId="20" fillId="3" borderId="13" xfId="1" applyFont="1" applyFill="1" applyBorder="1" applyAlignment="1" applyProtection="1">
      <alignment horizontal="center" vertical="center"/>
    </xf>
    <xf numFmtId="0" fontId="20" fillId="2" borderId="13" xfId="1" applyFont="1" applyFill="1" applyBorder="1" applyAlignment="1" applyProtection="1">
      <alignment horizontal="center" vertical="center"/>
    </xf>
    <xf numFmtId="0" fontId="34" fillId="2" borderId="14" xfId="1" applyFont="1" applyFill="1" applyBorder="1" applyAlignment="1" applyProtection="1">
      <alignment horizontal="center" vertical="center" wrapText="1"/>
    </xf>
    <xf numFmtId="0" fontId="12" fillId="3" borderId="134" xfId="1" applyFont="1" applyFill="1" applyBorder="1" applyAlignment="1" applyProtection="1">
      <alignment horizontal="center" vertical="center" shrinkToFit="1"/>
    </xf>
    <xf numFmtId="0" fontId="12" fillId="3" borderId="135" xfId="1" applyFont="1" applyFill="1" applyBorder="1" applyAlignment="1" applyProtection="1">
      <alignment horizontal="center" vertical="center" shrinkToFit="1"/>
    </xf>
    <xf numFmtId="0" fontId="12" fillId="3" borderId="136" xfId="1" applyFont="1" applyFill="1" applyBorder="1" applyAlignment="1" applyProtection="1">
      <alignment horizontal="center" vertical="center" shrinkToFit="1"/>
    </xf>
    <xf numFmtId="0" fontId="20" fillId="2" borderId="11" xfId="1" applyFont="1" applyFill="1" applyBorder="1" applyAlignment="1" applyProtection="1">
      <alignment horizontal="center" vertical="center"/>
    </xf>
    <xf numFmtId="1" fontId="11" fillId="3" borderId="4" xfId="1" applyNumberFormat="1" applyFont="1" applyFill="1" applyBorder="1" applyAlignment="1" applyProtection="1">
      <alignment horizontal="center" vertical="center" shrinkToFit="1"/>
    </xf>
    <xf numFmtId="2" fontId="36" fillId="3" borderId="0" xfId="1" applyNumberFormat="1" applyFont="1" applyFill="1" applyBorder="1" applyAlignment="1" applyProtection="1">
      <alignment horizontal="center" vertical="center" shrinkToFit="1"/>
    </xf>
    <xf numFmtId="2" fontId="36" fillId="3" borderId="10" xfId="1" applyNumberFormat="1" applyFont="1" applyFill="1" applyBorder="1" applyAlignment="1" applyProtection="1">
      <alignment horizontal="center" vertical="center" shrinkToFit="1"/>
    </xf>
    <xf numFmtId="1" fontId="11" fillId="2" borderId="5" xfId="1" applyNumberFormat="1" applyFont="1" applyFill="1" applyBorder="1" applyAlignment="1" applyProtection="1">
      <alignment horizontal="center" vertical="center" shrinkToFit="1"/>
    </xf>
    <xf numFmtId="1" fontId="11" fillId="2" borderId="6" xfId="1" applyNumberFormat="1" applyFont="1" applyFill="1" applyBorder="1" applyAlignment="1" applyProtection="1">
      <alignment horizontal="center" vertical="center" shrinkToFit="1"/>
    </xf>
    <xf numFmtId="1" fontId="11" fillId="2" borderId="7" xfId="1" applyNumberFormat="1" applyFont="1" applyFill="1" applyBorder="1" applyAlignment="1" applyProtection="1">
      <alignment horizontal="center" vertical="center" shrinkToFit="1"/>
    </xf>
    <xf numFmtId="1" fontId="11" fillId="2" borderId="14" xfId="1" applyNumberFormat="1" applyFont="1" applyFill="1" applyBorder="1" applyAlignment="1" applyProtection="1">
      <alignment horizontal="center" vertical="center" shrinkToFit="1"/>
    </xf>
    <xf numFmtId="1" fontId="11" fillId="2" borderId="0" xfId="1" applyNumberFormat="1" applyFont="1" applyFill="1" applyBorder="1" applyAlignment="1" applyProtection="1">
      <alignment horizontal="center" vertical="center" shrinkToFit="1"/>
    </xf>
    <xf numFmtId="1" fontId="11" fillId="2" borderId="13" xfId="1" applyNumberFormat="1" applyFont="1" applyFill="1" applyBorder="1" applyAlignment="1" applyProtection="1">
      <alignment horizontal="center" vertical="center" shrinkToFit="1"/>
    </xf>
    <xf numFmtId="1" fontId="11" fillId="2" borderId="9" xfId="1" applyNumberFormat="1" applyFont="1" applyFill="1" applyBorder="1" applyAlignment="1" applyProtection="1">
      <alignment horizontal="center" vertical="center" shrinkToFit="1"/>
    </xf>
    <xf numFmtId="1" fontId="11" fillId="2" borderId="10" xfId="1" applyNumberFormat="1" applyFont="1" applyFill="1" applyBorder="1" applyAlignment="1" applyProtection="1">
      <alignment horizontal="center" vertical="center" shrinkToFit="1"/>
    </xf>
    <xf numFmtId="1" fontId="11" fillId="2" borderId="11" xfId="1" applyNumberFormat="1"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xf>
    <xf numFmtId="0" fontId="9"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2" fontId="11" fillId="0" borderId="4" xfId="0" applyNumberFormat="1" applyFont="1" applyFill="1" applyBorder="1" applyAlignment="1" applyProtection="1">
      <alignment horizontal="center" vertical="center"/>
    </xf>
    <xf numFmtId="0" fontId="8" fillId="3" borderId="0" xfId="3" applyFont="1" applyFill="1" applyAlignment="1" applyProtection="1">
      <alignment horizontal="left" shrinkToFit="1"/>
    </xf>
    <xf numFmtId="0" fontId="11" fillId="0" borderId="7" xfId="3" applyFont="1" applyFill="1" applyBorder="1" applyAlignment="1" applyProtection="1">
      <alignment horizontal="center" vertical="center"/>
      <protection locked="0"/>
    </xf>
    <xf numFmtId="0" fontId="11" fillId="0" borderId="11" xfId="3" applyFont="1" applyFill="1" applyBorder="1" applyAlignment="1" applyProtection="1">
      <alignment horizontal="center" vertical="center"/>
      <protection locked="0"/>
    </xf>
    <xf numFmtId="0" fontId="9" fillId="0" borderId="5" xfId="3" applyFont="1" applyFill="1" applyBorder="1" applyAlignment="1" applyProtection="1">
      <alignment horizontal="center" vertical="center"/>
      <protection locked="0"/>
    </xf>
    <xf numFmtId="0" fontId="9" fillId="0" borderId="6" xfId="3" applyFont="1" applyFill="1" applyBorder="1" applyAlignment="1" applyProtection="1">
      <alignment horizontal="center" vertical="center"/>
      <protection locked="0"/>
    </xf>
    <xf numFmtId="0" fontId="9" fillId="0" borderId="7" xfId="3" applyFont="1" applyFill="1" applyBorder="1" applyAlignment="1" applyProtection="1">
      <alignment horizontal="center" vertical="center"/>
      <protection locked="0"/>
    </xf>
    <xf numFmtId="0" fontId="9" fillId="0" borderId="9" xfId="3" applyFont="1" applyFill="1" applyBorder="1" applyAlignment="1" applyProtection="1">
      <alignment horizontal="center" vertical="center"/>
      <protection locked="0"/>
    </xf>
    <xf numFmtId="0" fontId="9" fillId="0" borderId="10" xfId="3" applyFont="1" applyFill="1" applyBorder="1" applyAlignment="1" applyProtection="1">
      <alignment horizontal="center" vertical="center"/>
      <protection locked="0"/>
    </xf>
    <xf numFmtId="0" fontId="9" fillId="0" borderId="11" xfId="3"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70" xfId="0" applyFont="1" applyFill="1" applyBorder="1" applyAlignment="1" applyProtection="1">
      <alignment horizontal="center" vertical="center" wrapText="1"/>
    </xf>
    <xf numFmtId="2" fontId="9" fillId="3" borderId="5" xfId="1" applyNumberFormat="1" applyFont="1" applyFill="1" applyBorder="1" applyAlignment="1" applyProtection="1">
      <alignment horizontal="center" vertical="center" wrapText="1" shrinkToFit="1"/>
    </xf>
    <xf numFmtId="2" fontId="9" fillId="3" borderId="6" xfId="1" applyNumberFormat="1" applyFont="1" applyFill="1" applyBorder="1" applyAlignment="1" applyProtection="1">
      <alignment horizontal="center" vertical="center" shrinkToFit="1"/>
    </xf>
    <xf numFmtId="2" fontId="9" fillId="3" borderId="7" xfId="1" applyNumberFormat="1" applyFont="1" applyFill="1" applyBorder="1" applyAlignment="1" applyProtection="1">
      <alignment horizontal="center" vertical="center" shrinkToFit="1"/>
    </xf>
    <xf numFmtId="2" fontId="9" fillId="3" borderId="9" xfId="1" applyNumberFormat="1" applyFont="1" applyFill="1" applyBorder="1" applyAlignment="1" applyProtection="1">
      <alignment horizontal="center" vertical="center" shrinkToFit="1"/>
    </xf>
    <xf numFmtId="2" fontId="9" fillId="3" borderId="10" xfId="1" applyNumberFormat="1" applyFont="1" applyFill="1" applyBorder="1" applyAlignment="1" applyProtection="1">
      <alignment horizontal="center" vertical="center" shrinkToFit="1"/>
    </xf>
    <xf numFmtId="2" fontId="9" fillId="3" borderId="11" xfId="1" applyNumberFormat="1" applyFont="1" applyFill="1" applyBorder="1" applyAlignment="1" applyProtection="1">
      <alignment horizontal="center" vertical="center" shrinkToFit="1"/>
    </xf>
    <xf numFmtId="0" fontId="11" fillId="10" borderId="5" xfId="1" applyFont="1" applyFill="1" applyBorder="1" applyAlignment="1" applyProtection="1">
      <alignment horizontal="center" vertical="center"/>
    </xf>
    <xf numFmtId="0" fontId="11" fillId="10" borderId="6" xfId="1" applyFont="1" applyFill="1" applyBorder="1" applyAlignment="1" applyProtection="1">
      <alignment horizontal="center" vertical="center"/>
    </xf>
    <xf numFmtId="0" fontId="11" fillId="10" borderId="75" xfId="1" applyFont="1" applyFill="1" applyBorder="1" applyAlignment="1" applyProtection="1">
      <alignment horizontal="center" vertical="center"/>
    </xf>
    <xf numFmtId="0" fontId="11" fillId="10" borderId="9" xfId="1" applyFont="1" applyFill="1" applyBorder="1" applyAlignment="1" applyProtection="1">
      <alignment horizontal="center" vertical="center"/>
    </xf>
    <xf numFmtId="0" fontId="11" fillId="10" borderId="10" xfId="1" applyFont="1" applyFill="1" applyBorder="1" applyAlignment="1" applyProtection="1">
      <alignment horizontal="center" vertical="center"/>
    </xf>
    <xf numFmtId="0" fontId="11" fillId="10" borderId="70" xfId="1" applyFont="1" applyFill="1" applyBorder="1" applyAlignment="1" applyProtection="1">
      <alignment horizontal="center" vertical="center"/>
    </xf>
    <xf numFmtId="0" fontId="8" fillId="3" borderId="0" xfId="3" applyFont="1" applyFill="1" applyAlignment="1" applyProtection="1">
      <alignment horizontal="center" vertical="center" shrinkToFit="1"/>
    </xf>
    <xf numFmtId="0" fontId="8" fillId="3" borderId="13" xfId="3" applyFont="1" applyFill="1" applyBorder="1" applyAlignment="1" applyProtection="1">
      <alignment horizontal="center" vertical="center" shrinkToFit="1"/>
    </xf>
    <xf numFmtId="0" fontId="8" fillId="3" borderId="0" xfId="3" applyFont="1" applyFill="1" applyAlignment="1" applyProtection="1">
      <alignment shrinkToFit="1"/>
    </xf>
    <xf numFmtId="0" fontId="8" fillId="3" borderId="6" xfId="3" applyFont="1" applyFill="1" applyBorder="1" applyAlignment="1" applyProtection="1">
      <alignment horizontal="left" vertical="center" shrinkToFit="1"/>
    </xf>
  </cellXfs>
  <cellStyles count="4">
    <cellStyle name="標準" xfId="0" builtinId="0"/>
    <cellStyle name="標準 2 2" xfId="2"/>
    <cellStyle name="標準 2 4" xfId="1"/>
    <cellStyle name="標準 5" xfId="3"/>
  </cellStyles>
  <dxfs count="13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checked="Checked"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checked="Checked"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checked="Checked" lockText="1" noThreeD="1"/>
</file>

<file path=xl/ctrlProps/ctrlProp522.xml><?xml version="1.0" encoding="utf-8"?>
<formControlPr xmlns="http://schemas.microsoft.com/office/spreadsheetml/2009/9/main" objectType="CheckBox" checked="Checked"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checked="Checked"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345</xdr:row>
          <xdr:rowOff>0</xdr:rowOff>
        </xdr:from>
        <xdr:to>
          <xdr:col>9</xdr:col>
          <xdr:colOff>95250</xdr:colOff>
          <xdr:row>348</xdr:row>
          <xdr:rowOff>19050</xdr:rowOff>
        </xdr:to>
        <xdr:grpSp>
          <xdr:nvGrpSpPr>
            <xdr:cNvPr id="2" name="Group 6"/>
            <xdr:cNvGrpSpPr>
              <a:grpSpLocks/>
            </xdr:cNvGrpSpPr>
          </xdr:nvGrpSpPr>
          <xdr:grpSpPr bwMode="auto">
            <a:xfrm>
              <a:off x="676275" y="60055125"/>
              <a:ext cx="762000" cy="561975"/>
              <a:chOff x="47" y="3669"/>
              <a:chExt cx="78" cy="60"/>
            </a:xfrm>
          </xdr:grpSpPr>
          <xdr:sp macro="" textlink="">
            <xdr:nvSpPr>
              <xdr:cNvPr id="1025" name="Check Box 1" hidden="1">
                <a:extLst>
                  <a:ext uri="{63B3BB69-23CF-44E3-9099-C40C66FF867C}">
                    <a14:compatExt spid="_x0000_s102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26" name="Check Box 2" hidden="1">
                <a:extLst>
                  <a:ext uri="{63B3BB69-23CF-44E3-9099-C40C66FF867C}">
                    <a14:compatExt spid="_x0000_s102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27" name="Check Box 3" hidden="1">
                <a:extLst>
                  <a:ext uri="{63B3BB69-23CF-44E3-9099-C40C66FF867C}">
                    <a14:compatExt spid="_x0000_s102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291</xdr:row>
          <xdr:rowOff>123825</xdr:rowOff>
        </xdr:from>
        <xdr:to>
          <xdr:col>9</xdr:col>
          <xdr:colOff>47625</xdr:colOff>
          <xdr:row>293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215</xdr:row>
          <xdr:rowOff>152400</xdr:rowOff>
        </xdr:from>
        <xdr:to>
          <xdr:col>38</xdr:col>
          <xdr:colOff>28575</xdr:colOff>
          <xdr:row>219</xdr:row>
          <xdr:rowOff>28575</xdr:rowOff>
        </xdr:to>
        <xdr:grpSp>
          <xdr:nvGrpSpPr>
            <xdr:cNvPr id="7" name="Group 523"/>
            <xdr:cNvGrpSpPr>
              <a:grpSpLocks/>
            </xdr:cNvGrpSpPr>
          </xdr:nvGrpSpPr>
          <xdr:grpSpPr bwMode="auto">
            <a:xfrm>
              <a:off x="4257675" y="36957000"/>
              <a:ext cx="1047750" cy="561975"/>
              <a:chOff x="447" y="2888"/>
              <a:chExt cx="110" cy="59"/>
            </a:xfrm>
          </xdr:grpSpPr>
          <xdr:sp macro="" textlink="">
            <xdr:nvSpPr>
              <xdr:cNvPr id="1029" name="Check Box 5" hidden="1">
                <a:extLst>
                  <a:ext uri="{63B3BB69-23CF-44E3-9099-C40C66FF867C}">
                    <a14:compatExt spid="_x0000_s102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30" name="Check Box 6" hidden="1">
                <a:extLst>
                  <a:ext uri="{63B3BB69-23CF-44E3-9099-C40C66FF867C}">
                    <a14:compatExt spid="_x0000_s103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 name="Check Box 7" hidden="1">
                <a:extLst>
                  <a:ext uri="{63B3BB69-23CF-44E3-9099-C40C66FF867C}">
                    <a14:compatExt spid="_x0000_s103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162</xdr:row>
          <xdr:rowOff>0</xdr:rowOff>
        </xdr:from>
        <xdr:to>
          <xdr:col>9</xdr:col>
          <xdr:colOff>114300</xdr:colOff>
          <xdr:row>163</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95250</xdr:colOff>
          <xdr:row>164</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190500</xdr:rowOff>
        </xdr:from>
        <xdr:to>
          <xdr:col>5</xdr:col>
          <xdr:colOff>28575</xdr:colOff>
          <xdr:row>165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348</xdr:row>
          <xdr:rowOff>0</xdr:rowOff>
        </xdr:from>
        <xdr:to>
          <xdr:col>13</xdr:col>
          <xdr:colOff>114300</xdr:colOff>
          <xdr:row>351</xdr:row>
          <xdr:rowOff>19050</xdr:rowOff>
        </xdr:to>
        <xdr:grpSp>
          <xdr:nvGrpSpPr>
            <xdr:cNvPr id="14" name="Group 490"/>
            <xdr:cNvGrpSpPr>
              <a:grpSpLocks/>
            </xdr:cNvGrpSpPr>
          </xdr:nvGrpSpPr>
          <xdr:grpSpPr bwMode="auto">
            <a:xfrm>
              <a:off x="676275" y="60598050"/>
              <a:ext cx="1371600" cy="561975"/>
              <a:chOff x="47" y="3669"/>
              <a:chExt cx="78" cy="60"/>
            </a:xfrm>
          </xdr:grpSpPr>
          <xdr:sp macro="" textlink="">
            <xdr:nvSpPr>
              <xdr:cNvPr id="1035" name="Check Box 11" hidden="1">
                <a:extLst>
                  <a:ext uri="{63B3BB69-23CF-44E3-9099-C40C66FF867C}">
                    <a14:compatExt spid="_x0000_s103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6" name="Check Box 12" hidden="1">
                <a:extLst>
                  <a:ext uri="{63B3BB69-23CF-44E3-9099-C40C66FF867C}">
                    <a14:compatExt spid="_x0000_s103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7" name="Check Box 13" hidden="1">
                <a:extLst>
                  <a:ext uri="{63B3BB69-23CF-44E3-9099-C40C66FF867C}">
                    <a14:compatExt spid="_x0000_s103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351</xdr:row>
          <xdr:rowOff>0</xdr:rowOff>
        </xdr:from>
        <xdr:to>
          <xdr:col>13</xdr:col>
          <xdr:colOff>114300</xdr:colOff>
          <xdr:row>354</xdr:row>
          <xdr:rowOff>19050</xdr:rowOff>
        </xdr:to>
        <xdr:grpSp>
          <xdr:nvGrpSpPr>
            <xdr:cNvPr id="18" name="Group 494"/>
            <xdr:cNvGrpSpPr>
              <a:grpSpLocks/>
            </xdr:cNvGrpSpPr>
          </xdr:nvGrpSpPr>
          <xdr:grpSpPr bwMode="auto">
            <a:xfrm>
              <a:off x="676275" y="61140975"/>
              <a:ext cx="1371600" cy="590550"/>
              <a:chOff x="47" y="3669"/>
              <a:chExt cx="78" cy="60"/>
            </a:xfrm>
          </xdr:grpSpPr>
          <xdr:sp macro="" textlink="">
            <xdr:nvSpPr>
              <xdr:cNvPr id="1038" name="Check Box 14" hidden="1">
                <a:extLst>
                  <a:ext uri="{63B3BB69-23CF-44E3-9099-C40C66FF867C}">
                    <a14:compatExt spid="_x0000_s103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9" name="Check Box 15" hidden="1">
                <a:extLst>
                  <a:ext uri="{63B3BB69-23CF-44E3-9099-C40C66FF867C}">
                    <a14:compatExt spid="_x0000_s103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0" name="Check Box 16" hidden="1">
                <a:extLst>
                  <a:ext uri="{63B3BB69-23CF-44E3-9099-C40C66FF867C}">
                    <a14:compatExt spid="_x0000_s104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354</xdr:row>
          <xdr:rowOff>0</xdr:rowOff>
        </xdr:from>
        <xdr:to>
          <xdr:col>13</xdr:col>
          <xdr:colOff>114300</xdr:colOff>
          <xdr:row>357</xdr:row>
          <xdr:rowOff>19050</xdr:rowOff>
        </xdr:to>
        <xdr:grpSp>
          <xdr:nvGrpSpPr>
            <xdr:cNvPr id="22" name="Group 498"/>
            <xdr:cNvGrpSpPr>
              <a:grpSpLocks/>
            </xdr:cNvGrpSpPr>
          </xdr:nvGrpSpPr>
          <xdr:grpSpPr bwMode="auto">
            <a:xfrm>
              <a:off x="676275" y="61712475"/>
              <a:ext cx="1371600" cy="590550"/>
              <a:chOff x="47" y="3669"/>
              <a:chExt cx="78" cy="60"/>
            </a:xfrm>
          </xdr:grpSpPr>
          <xdr:sp macro="" textlink="">
            <xdr:nvSpPr>
              <xdr:cNvPr id="1041" name="Check Box 17" hidden="1">
                <a:extLst>
                  <a:ext uri="{63B3BB69-23CF-44E3-9099-C40C66FF867C}">
                    <a14:compatExt spid="_x0000_s104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2" name="Check Box 18" hidden="1">
                <a:extLst>
                  <a:ext uri="{63B3BB69-23CF-44E3-9099-C40C66FF867C}">
                    <a14:compatExt spid="_x0000_s104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3" name="Check Box 19" hidden="1">
                <a:extLst>
                  <a:ext uri="{63B3BB69-23CF-44E3-9099-C40C66FF867C}">
                    <a14:compatExt spid="_x0000_s104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357</xdr:row>
          <xdr:rowOff>0</xdr:rowOff>
        </xdr:from>
        <xdr:to>
          <xdr:col>13</xdr:col>
          <xdr:colOff>114300</xdr:colOff>
          <xdr:row>360</xdr:row>
          <xdr:rowOff>0</xdr:rowOff>
        </xdr:to>
        <xdr:grpSp>
          <xdr:nvGrpSpPr>
            <xdr:cNvPr id="26" name="Group 502"/>
            <xdr:cNvGrpSpPr>
              <a:grpSpLocks/>
            </xdr:cNvGrpSpPr>
          </xdr:nvGrpSpPr>
          <xdr:grpSpPr bwMode="auto">
            <a:xfrm>
              <a:off x="676275" y="62283975"/>
              <a:ext cx="1371600" cy="571500"/>
              <a:chOff x="47" y="3669"/>
              <a:chExt cx="78" cy="60"/>
            </a:xfrm>
          </xdr:grpSpPr>
          <xdr:sp macro="" textlink="">
            <xdr:nvSpPr>
              <xdr:cNvPr id="1044" name="Check Box 20" hidden="1">
                <a:extLst>
                  <a:ext uri="{63B3BB69-23CF-44E3-9099-C40C66FF867C}">
                    <a14:compatExt spid="_x0000_s104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5" name="Check Box 21" hidden="1">
                <a:extLst>
                  <a:ext uri="{63B3BB69-23CF-44E3-9099-C40C66FF867C}">
                    <a14:compatExt spid="_x0000_s104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6" name="Check Box 22" hidden="1">
                <a:extLst>
                  <a:ext uri="{63B3BB69-23CF-44E3-9099-C40C66FF867C}">
                    <a14:compatExt spid="_x0000_s104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474</xdr:row>
          <xdr:rowOff>171450</xdr:rowOff>
        </xdr:from>
        <xdr:to>
          <xdr:col>15</xdr:col>
          <xdr:colOff>76200</xdr:colOff>
          <xdr:row>478</xdr:row>
          <xdr:rowOff>0</xdr:rowOff>
        </xdr:to>
        <xdr:grpSp>
          <xdr:nvGrpSpPr>
            <xdr:cNvPr id="30" name="Group 511"/>
            <xdr:cNvGrpSpPr>
              <a:grpSpLocks/>
            </xdr:cNvGrpSpPr>
          </xdr:nvGrpSpPr>
          <xdr:grpSpPr bwMode="auto">
            <a:xfrm>
              <a:off x="581025" y="85477350"/>
              <a:ext cx="1676400" cy="590550"/>
              <a:chOff x="44" y="3557"/>
              <a:chExt cx="176" cy="62"/>
            </a:xfrm>
          </xdr:grpSpPr>
          <xdr:sp macro="" textlink="">
            <xdr:nvSpPr>
              <xdr:cNvPr id="1047" name="Check Box 23" hidden="1">
                <a:extLst>
                  <a:ext uri="{63B3BB69-23CF-44E3-9099-C40C66FF867C}">
                    <a14:compatExt spid="_x0000_s1047"/>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8" name="Check Box 24" hidden="1">
                <a:extLst>
                  <a:ext uri="{63B3BB69-23CF-44E3-9099-C40C66FF867C}">
                    <a14:compatExt spid="_x0000_s1048"/>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9" name="Check Box 25" hidden="1">
                <a:extLst>
                  <a:ext uri="{63B3BB69-23CF-44E3-9099-C40C66FF867C}">
                    <a14:compatExt spid="_x0000_s1049"/>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477</xdr:row>
          <xdr:rowOff>180975</xdr:rowOff>
        </xdr:from>
        <xdr:to>
          <xdr:col>15</xdr:col>
          <xdr:colOff>95250</xdr:colOff>
          <xdr:row>481</xdr:row>
          <xdr:rowOff>19050</xdr:rowOff>
        </xdr:to>
        <xdr:grpSp>
          <xdr:nvGrpSpPr>
            <xdr:cNvPr id="34" name="Group 515"/>
            <xdr:cNvGrpSpPr>
              <a:grpSpLocks/>
            </xdr:cNvGrpSpPr>
          </xdr:nvGrpSpPr>
          <xdr:grpSpPr bwMode="auto">
            <a:xfrm>
              <a:off x="590550" y="86058375"/>
              <a:ext cx="1685925" cy="600075"/>
              <a:chOff x="44" y="3557"/>
              <a:chExt cx="176" cy="62"/>
            </a:xfrm>
          </xdr:grpSpPr>
          <xdr:sp macro="" textlink="">
            <xdr:nvSpPr>
              <xdr:cNvPr id="1050" name="Check Box 26" hidden="1">
                <a:extLst>
                  <a:ext uri="{63B3BB69-23CF-44E3-9099-C40C66FF867C}">
                    <a14:compatExt spid="_x0000_s1050"/>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51" name="Check Box 27" hidden="1">
                <a:extLst>
                  <a:ext uri="{63B3BB69-23CF-44E3-9099-C40C66FF867C}">
                    <a14:compatExt spid="_x0000_s1051"/>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52" name="Check Box 28" hidden="1">
                <a:extLst>
                  <a:ext uri="{63B3BB69-23CF-44E3-9099-C40C66FF867C}">
                    <a14:compatExt spid="_x0000_s1052"/>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533</xdr:row>
          <xdr:rowOff>0</xdr:rowOff>
        </xdr:from>
        <xdr:to>
          <xdr:col>20</xdr:col>
          <xdr:colOff>0</xdr:colOff>
          <xdr:row>534</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534</xdr:row>
          <xdr:rowOff>47625</xdr:rowOff>
        </xdr:from>
        <xdr:to>
          <xdr:col>19</xdr:col>
          <xdr:colOff>28575</xdr:colOff>
          <xdr:row>535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215</xdr:row>
          <xdr:rowOff>142875</xdr:rowOff>
        </xdr:from>
        <xdr:to>
          <xdr:col>10</xdr:col>
          <xdr:colOff>19050</xdr:colOff>
          <xdr:row>219</xdr:row>
          <xdr:rowOff>19050</xdr:rowOff>
        </xdr:to>
        <xdr:grpSp>
          <xdr:nvGrpSpPr>
            <xdr:cNvPr id="40" name="Group 528"/>
            <xdr:cNvGrpSpPr>
              <a:grpSpLocks/>
            </xdr:cNvGrpSpPr>
          </xdr:nvGrpSpPr>
          <xdr:grpSpPr bwMode="auto">
            <a:xfrm>
              <a:off x="533400" y="36947475"/>
              <a:ext cx="1047750" cy="561975"/>
              <a:chOff x="447" y="2888"/>
              <a:chExt cx="110" cy="59"/>
            </a:xfrm>
          </xdr:grpSpPr>
          <xdr:sp macro="" textlink="">
            <xdr:nvSpPr>
              <xdr:cNvPr id="1055" name="Check Box 31" hidden="1">
                <a:extLst>
                  <a:ext uri="{63B3BB69-23CF-44E3-9099-C40C66FF867C}">
                    <a14:compatExt spid="_x0000_s105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56" name="Check Box 32" hidden="1">
                <a:extLst>
                  <a:ext uri="{63B3BB69-23CF-44E3-9099-C40C66FF867C}">
                    <a14:compatExt spid="_x0000_s105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7" name="Check Box 33" hidden="1">
                <a:extLst>
                  <a:ext uri="{63B3BB69-23CF-44E3-9099-C40C66FF867C}">
                    <a14:compatExt spid="_x0000_s105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219</xdr:row>
          <xdr:rowOff>152400</xdr:rowOff>
        </xdr:from>
        <xdr:to>
          <xdr:col>38</xdr:col>
          <xdr:colOff>28575</xdr:colOff>
          <xdr:row>223</xdr:row>
          <xdr:rowOff>28575</xdr:rowOff>
        </xdr:to>
        <xdr:grpSp>
          <xdr:nvGrpSpPr>
            <xdr:cNvPr id="44" name="Group 532"/>
            <xdr:cNvGrpSpPr>
              <a:grpSpLocks/>
            </xdr:cNvGrpSpPr>
          </xdr:nvGrpSpPr>
          <xdr:grpSpPr bwMode="auto">
            <a:xfrm>
              <a:off x="4257675" y="37642800"/>
              <a:ext cx="1047750" cy="561975"/>
              <a:chOff x="447" y="2888"/>
              <a:chExt cx="110" cy="59"/>
            </a:xfrm>
          </xdr:grpSpPr>
          <xdr:sp macro="" textlink="">
            <xdr:nvSpPr>
              <xdr:cNvPr id="1058" name="Check Box 34" hidden="1">
                <a:extLst>
                  <a:ext uri="{63B3BB69-23CF-44E3-9099-C40C66FF867C}">
                    <a14:compatExt spid="_x0000_s105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59" name="Check Box 35" hidden="1">
                <a:extLst>
                  <a:ext uri="{63B3BB69-23CF-44E3-9099-C40C66FF867C}">
                    <a14:compatExt spid="_x0000_s105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0" name="Check Box 36" hidden="1">
                <a:extLst>
                  <a:ext uri="{63B3BB69-23CF-44E3-9099-C40C66FF867C}">
                    <a14:compatExt spid="_x0000_s106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219</xdr:row>
          <xdr:rowOff>142875</xdr:rowOff>
        </xdr:from>
        <xdr:to>
          <xdr:col>10</xdr:col>
          <xdr:colOff>19050</xdr:colOff>
          <xdr:row>223</xdr:row>
          <xdr:rowOff>19050</xdr:rowOff>
        </xdr:to>
        <xdr:grpSp>
          <xdr:nvGrpSpPr>
            <xdr:cNvPr id="48" name="Group 536"/>
            <xdr:cNvGrpSpPr>
              <a:grpSpLocks/>
            </xdr:cNvGrpSpPr>
          </xdr:nvGrpSpPr>
          <xdr:grpSpPr bwMode="auto">
            <a:xfrm>
              <a:off x="533400" y="37633275"/>
              <a:ext cx="1047750" cy="561975"/>
              <a:chOff x="447" y="2888"/>
              <a:chExt cx="110" cy="59"/>
            </a:xfrm>
          </xdr:grpSpPr>
          <xdr:sp macro="" textlink="">
            <xdr:nvSpPr>
              <xdr:cNvPr id="1061" name="Check Box 37" hidden="1">
                <a:extLst>
                  <a:ext uri="{63B3BB69-23CF-44E3-9099-C40C66FF867C}">
                    <a14:compatExt spid="_x0000_s106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62" name="Check Box 38" hidden="1">
                <a:extLst>
                  <a:ext uri="{63B3BB69-23CF-44E3-9099-C40C66FF867C}">
                    <a14:compatExt spid="_x0000_s106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3" name="Check Box 39" hidden="1">
                <a:extLst>
                  <a:ext uri="{63B3BB69-23CF-44E3-9099-C40C66FF867C}">
                    <a14:compatExt spid="_x0000_s106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223</xdr:row>
          <xdr:rowOff>152400</xdr:rowOff>
        </xdr:from>
        <xdr:to>
          <xdr:col>38</xdr:col>
          <xdr:colOff>28575</xdr:colOff>
          <xdr:row>227</xdr:row>
          <xdr:rowOff>28575</xdr:rowOff>
        </xdr:to>
        <xdr:grpSp>
          <xdr:nvGrpSpPr>
            <xdr:cNvPr id="52" name="Group 540"/>
            <xdr:cNvGrpSpPr>
              <a:grpSpLocks/>
            </xdr:cNvGrpSpPr>
          </xdr:nvGrpSpPr>
          <xdr:grpSpPr bwMode="auto">
            <a:xfrm>
              <a:off x="4257675" y="38328600"/>
              <a:ext cx="1047750" cy="561975"/>
              <a:chOff x="447" y="2888"/>
              <a:chExt cx="110" cy="59"/>
            </a:xfrm>
          </xdr:grpSpPr>
          <xdr:sp macro="" textlink="">
            <xdr:nvSpPr>
              <xdr:cNvPr id="1064" name="Check Box 40" hidden="1">
                <a:extLst>
                  <a:ext uri="{63B3BB69-23CF-44E3-9099-C40C66FF867C}">
                    <a14:compatExt spid="_x0000_s106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65" name="Check Box 41" hidden="1">
                <a:extLst>
                  <a:ext uri="{63B3BB69-23CF-44E3-9099-C40C66FF867C}">
                    <a14:compatExt spid="_x0000_s106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6" name="Check Box 42" hidden="1">
                <a:extLst>
                  <a:ext uri="{63B3BB69-23CF-44E3-9099-C40C66FF867C}">
                    <a14:compatExt spid="_x0000_s106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223</xdr:row>
          <xdr:rowOff>142875</xdr:rowOff>
        </xdr:from>
        <xdr:to>
          <xdr:col>10</xdr:col>
          <xdr:colOff>19050</xdr:colOff>
          <xdr:row>227</xdr:row>
          <xdr:rowOff>19050</xdr:rowOff>
        </xdr:to>
        <xdr:grpSp>
          <xdr:nvGrpSpPr>
            <xdr:cNvPr id="56" name="Group 544"/>
            <xdr:cNvGrpSpPr>
              <a:grpSpLocks/>
            </xdr:cNvGrpSpPr>
          </xdr:nvGrpSpPr>
          <xdr:grpSpPr bwMode="auto">
            <a:xfrm>
              <a:off x="533400" y="38319075"/>
              <a:ext cx="1047750" cy="561975"/>
              <a:chOff x="447" y="2888"/>
              <a:chExt cx="110" cy="59"/>
            </a:xfrm>
          </xdr:grpSpPr>
          <xdr:sp macro="" textlink="">
            <xdr:nvSpPr>
              <xdr:cNvPr id="1067" name="Check Box 43" hidden="1">
                <a:extLst>
                  <a:ext uri="{63B3BB69-23CF-44E3-9099-C40C66FF867C}">
                    <a14:compatExt spid="_x0000_s106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68" name="Check Box 44" hidden="1">
                <a:extLst>
                  <a:ext uri="{63B3BB69-23CF-44E3-9099-C40C66FF867C}">
                    <a14:compatExt spid="_x0000_s106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9" name="Check Box 45" hidden="1">
                <a:extLst>
                  <a:ext uri="{63B3BB69-23CF-44E3-9099-C40C66FF867C}">
                    <a14:compatExt spid="_x0000_s106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227</xdr:row>
          <xdr:rowOff>152400</xdr:rowOff>
        </xdr:from>
        <xdr:to>
          <xdr:col>38</xdr:col>
          <xdr:colOff>28575</xdr:colOff>
          <xdr:row>231</xdr:row>
          <xdr:rowOff>28575</xdr:rowOff>
        </xdr:to>
        <xdr:grpSp>
          <xdr:nvGrpSpPr>
            <xdr:cNvPr id="60" name="Group 548"/>
            <xdr:cNvGrpSpPr>
              <a:grpSpLocks/>
            </xdr:cNvGrpSpPr>
          </xdr:nvGrpSpPr>
          <xdr:grpSpPr bwMode="auto">
            <a:xfrm>
              <a:off x="4257675" y="39014400"/>
              <a:ext cx="1047750" cy="561975"/>
              <a:chOff x="447" y="2888"/>
              <a:chExt cx="110" cy="59"/>
            </a:xfrm>
          </xdr:grpSpPr>
          <xdr:sp macro="" textlink="">
            <xdr:nvSpPr>
              <xdr:cNvPr id="1070" name="Check Box 46" hidden="1">
                <a:extLst>
                  <a:ext uri="{63B3BB69-23CF-44E3-9099-C40C66FF867C}">
                    <a14:compatExt spid="_x0000_s107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71" name="Check Box 47" hidden="1">
                <a:extLst>
                  <a:ext uri="{63B3BB69-23CF-44E3-9099-C40C66FF867C}">
                    <a14:compatExt spid="_x0000_s107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2" name="Check Box 48" hidden="1">
                <a:extLst>
                  <a:ext uri="{63B3BB69-23CF-44E3-9099-C40C66FF867C}">
                    <a14:compatExt spid="_x0000_s107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227</xdr:row>
          <xdr:rowOff>142875</xdr:rowOff>
        </xdr:from>
        <xdr:to>
          <xdr:col>10</xdr:col>
          <xdr:colOff>19050</xdr:colOff>
          <xdr:row>231</xdr:row>
          <xdr:rowOff>19050</xdr:rowOff>
        </xdr:to>
        <xdr:grpSp>
          <xdr:nvGrpSpPr>
            <xdr:cNvPr id="64" name="Group 552"/>
            <xdr:cNvGrpSpPr>
              <a:grpSpLocks/>
            </xdr:cNvGrpSpPr>
          </xdr:nvGrpSpPr>
          <xdr:grpSpPr bwMode="auto">
            <a:xfrm>
              <a:off x="533400" y="39004875"/>
              <a:ext cx="1047750" cy="561975"/>
              <a:chOff x="447" y="2888"/>
              <a:chExt cx="110" cy="59"/>
            </a:xfrm>
          </xdr:grpSpPr>
          <xdr:sp macro="" textlink="">
            <xdr:nvSpPr>
              <xdr:cNvPr id="1073" name="Check Box 49" hidden="1">
                <a:extLst>
                  <a:ext uri="{63B3BB69-23CF-44E3-9099-C40C66FF867C}">
                    <a14:compatExt spid="_x0000_s107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74" name="Check Box 50" hidden="1">
                <a:extLst>
                  <a:ext uri="{63B3BB69-23CF-44E3-9099-C40C66FF867C}">
                    <a14:compatExt spid="_x0000_s107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5" name="Check Box 51" hidden="1">
                <a:extLst>
                  <a:ext uri="{63B3BB69-23CF-44E3-9099-C40C66FF867C}">
                    <a14:compatExt spid="_x0000_s107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231</xdr:row>
          <xdr:rowOff>152400</xdr:rowOff>
        </xdr:from>
        <xdr:to>
          <xdr:col>38</xdr:col>
          <xdr:colOff>28575</xdr:colOff>
          <xdr:row>235</xdr:row>
          <xdr:rowOff>28575</xdr:rowOff>
        </xdr:to>
        <xdr:grpSp>
          <xdr:nvGrpSpPr>
            <xdr:cNvPr id="68" name="Group 556"/>
            <xdr:cNvGrpSpPr>
              <a:grpSpLocks/>
            </xdr:cNvGrpSpPr>
          </xdr:nvGrpSpPr>
          <xdr:grpSpPr bwMode="auto">
            <a:xfrm>
              <a:off x="4257675" y="39700200"/>
              <a:ext cx="1047750" cy="561975"/>
              <a:chOff x="447" y="2888"/>
              <a:chExt cx="110" cy="59"/>
            </a:xfrm>
          </xdr:grpSpPr>
          <xdr:sp macro="" textlink="">
            <xdr:nvSpPr>
              <xdr:cNvPr id="1076" name="Check Box 52" hidden="1">
                <a:extLst>
                  <a:ext uri="{63B3BB69-23CF-44E3-9099-C40C66FF867C}">
                    <a14:compatExt spid="_x0000_s107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77" name="Check Box 53" hidden="1">
                <a:extLst>
                  <a:ext uri="{63B3BB69-23CF-44E3-9099-C40C66FF867C}">
                    <a14:compatExt spid="_x0000_s107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8" name="Check Box 54" hidden="1">
                <a:extLst>
                  <a:ext uri="{63B3BB69-23CF-44E3-9099-C40C66FF867C}">
                    <a14:compatExt spid="_x0000_s107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231</xdr:row>
          <xdr:rowOff>142875</xdr:rowOff>
        </xdr:from>
        <xdr:to>
          <xdr:col>10</xdr:col>
          <xdr:colOff>19050</xdr:colOff>
          <xdr:row>235</xdr:row>
          <xdr:rowOff>19050</xdr:rowOff>
        </xdr:to>
        <xdr:grpSp>
          <xdr:nvGrpSpPr>
            <xdr:cNvPr id="72" name="Group 560"/>
            <xdr:cNvGrpSpPr>
              <a:grpSpLocks/>
            </xdr:cNvGrpSpPr>
          </xdr:nvGrpSpPr>
          <xdr:grpSpPr bwMode="auto">
            <a:xfrm>
              <a:off x="533400" y="39690675"/>
              <a:ext cx="1047750" cy="561975"/>
              <a:chOff x="447" y="2888"/>
              <a:chExt cx="110" cy="59"/>
            </a:xfrm>
          </xdr:grpSpPr>
          <xdr:sp macro="" textlink="">
            <xdr:nvSpPr>
              <xdr:cNvPr id="1079" name="Check Box 55" hidden="1">
                <a:extLst>
                  <a:ext uri="{63B3BB69-23CF-44E3-9099-C40C66FF867C}">
                    <a14:compatExt spid="_x0000_s107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80" name="Check Box 56" hidden="1">
                <a:extLst>
                  <a:ext uri="{63B3BB69-23CF-44E3-9099-C40C66FF867C}">
                    <a14:compatExt spid="_x0000_s108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1" name="Check Box 57" hidden="1">
                <a:extLst>
                  <a:ext uri="{63B3BB69-23CF-44E3-9099-C40C66FF867C}">
                    <a14:compatExt spid="_x0000_s108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235</xdr:row>
          <xdr:rowOff>152400</xdr:rowOff>
        </xdr:from>
        <xdr:to>
          <xdr:col>38</xdr:col>
          <xdr:colOff>28575</xdr:colOff>
          <xdr:row>239</xdr:row>
          <xdr:rowOff>28575</xdr:rowOff>
        </xdr:to>
        <xdr:grpSp>
          <xdr:nvGrpSpPr>
            <xdr:cNvPr id="76" name="Group 564"/>
            <xdr:cNvGrpSpPr>
              <a:grpSpLocks/>
            </xdr:cNvGrpSpPr>
          </xdr:nvGrpSpPr>
          <xdr:grpSpPr bwMode="auto">
            <a:xfrm>
              <a:off x="4257675" y="40386000"/>
              <a:ext cx="1047750" cy="561975"/>
              <a:chOff x="447" y="2888"/>
              <a:chExt cx="110" cy="59"/>
            </a:xfrm>
          </xdr:grpSpPr>
          <xdr:sp macro="" textlink="">
            <xdr:nvSpPr>
              <xdr:cNvPr id="1082" name="Check Box 58" hidden="1">
                <a:extLst>
                  <a:ext uri="{63B3BB69-23CF-44E3-9099-C40C66FF867C}">
                    <a14:compatExt spid="_x0000_s108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83" name="Check Box 59" hidden="1">
                <a:extLst>
                  <a:ext uri="{63B3BB69-23CF-44E3-9099-C40C66FF867C}">
                    <a14:compatExt spid="_x0000_s108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4" name="Check Box 60" hidden="1">
                <a:extLst>
                  <a:ext uri="{63B3BB69-23CF-44E3-9099-C40C66FF867C}">
                    <a14:compatExt spid="_x0000_s108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235</xdr:row>
          <xdr:rowOff>142875</xdr:rowOff>
        </xdr:from>
        <xdr:to>
          <xdr:col>10</xdr:col>
          <xdr:colOff>19050</xdr:colOff>
          <xdr:row>239</xdr:row>
          <xdr:rowOff>19050</xdr:rowOff>
        </xdr:to>
        <xdr:grpSp>
          <xdr:nvGrpSpPr>
            <xdr:cNvPr id="80" name="Group 568"/>
            <xdr:cNvGrpSpPr>
              <a:grpSpLocks/>
            </xdr:cNvGrpSpPr>
          </xdr:nvGrpSpPr>
          <xdr:grpSpPr bwMode="auto">
            <a:xfrm>
              <a:off x="533400" y="40376475"/>
              <a:ext cx="1047750" cy="561975"/>
              <a:chOff x="447" y="2888"/>
              <a:chExt cx="110" cy="59"/>
            </a:xfrm>
          </xdr:grpSpPr>
          <xdr:sp macro="" textlink="">
            <xdr:nvSpPr>
              <xdr:cNvPr id="1085" name="Check Box 61" hidden="1">
                <a:extLst>
                  <a:ext uri="{63B3BB69-23CF-44E3-9099-C40C66FF867C}">
                    <a14:compatExt spid="_x0000_s108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86" name="Check Box 62" hidden="1">
                <a:extLst>
                  <a:ext uri="{63B3BB69-23CF-44E3-9099-C40C66FF867C}">
                    <a14:compatExt spid="_x0000_s108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7" name="Check Box 63" hidden="1">
                <a:extLst>
                  <a:ext uri="{63B3BB69-23CF-44E3-9099-C40C66FF867C}">
                    <a14:compatExt spid="_x0000_s108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239</xdr:row>
          <xdr:rowOff>152400</xdr:rowOff>
        </xdr:from>
        <xdr:to>
          <xdr:col>38</xdr:col>
          <xdr:colOff>28575</xdr:colOff>
          <xdr:row>243</xdr:row>
          <xdr:rowOff>28575</xdr:rowOff>
        </xdr:to>
        <xdr:grpSp>
          <xdr:nvGrpSpPr>
            <xdr:cNvPr id="84" name="Group 572"/>
            <xdr:cNvGrpSpPr>
              <a:grpSpLocks/>
            </xdr:cNvGrpSpPr>
          </xdr:nvGrpSpPr>
          <xdr:grpSpPr bwMode="auto">
            <a:xfrm>
              <a:off x="4257675" y="41071800"/>
              <a:ext cx="1047750" cy="561975"/>
              <a:chOff x="447" y="2888"/>
              <a:chExt cx="110" cy="59"/>
            </a:xfrm>
          </xdr:grpSpPr>
          <xdr:sp macro="" textlink="">
            <xdr:nvSpPr>
              <xdr:cNvPr id="1088" name="Check Box 64" hidden="1">
                <a:extLst>
                  <a:ext uri="{63B3BB69-23CF-44E3-9099-C40C66FF867C}">
                    <a14:compatExt spid="_x0000_s108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89" name="Check Box 65" hidden="1">
                <a:extLst>
                  <a:ext uri="{63B3BB69-23CF-44E3-9099-C40C66FF867C}">
                    <a14:compatExt spid="_x0000_s108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0" name="Check Box 66" hidden="1">
                <a:extLst>
                  <a:ext uri="{63B3BB69-23CF-44E3-9099-C40C66FF867C}">
                    <a14:compatExt spid="_x0000_s109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239</xdr:row>
          <xdr:rowOff>142875</xdr:rowOff>
        </xdr:from>
        <xdr:to>
          <xdr:col>10</xdr:col>
          <xdr:colOff>19050</xdr:colOff>
          <xdr:row>243</xdr:row>
          <xdr:rowOff>19050</xdr:rowOff>
        </xdr:to>
        <xdr:grpSp>
          <xdr:nvGrpSpPr>
            <xdr:cNvPr id="88" name="Group 576"/>
            <xdr:cNvGrpSpPr>
              <a:grpSpLocks/>
            </xdr:cNvGrpSpPr>
          </xdr:nvGrpSpPr>
          <xdr:grpSpPr bwMode="auto">
            <a:xfrm>
              <a:off x="533400" y="41062275"/>
              <a:ext cx="1047750" cy="561975"/>
              <a:chOff x="447" y="2888"/>
              <a:chExt cx="110" cy="59"/>
            </a:xfrm>
          </xdr:grpSpPr>
          <xdr:sp macro="" textlink="">
            <xdr:nvSpPr>
              <xdr:cNvPr id="1091" name="Check Box 67" hidden="1">
                <a:extLst>
                  <a:ext uri="{63B3BB69-23CF-44E3-9099-C40C66FF867C}">
                    <a14:compatExt spid="_x0000_s109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92" name="Check Box 68" hidden="1">
                <a:extLst>
                  <a:ext uri="{63B3BB69-23CF-44E3-9099-C40C66FF867C}">
                    <a14:compatExt spid="_x0000_s109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3" name="Check Box 69" hidden="1">
                <a:extLst>
                  <a:ext uri="{63B3BB69-23CF-44E3-9099-C40C66FF867C}">
                    <a14:compatExt spid="_x0000_s109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243</xdr:row>
          <xdr:rowOff>152400</xdr:rowOff>
        </xdr:from>
        <xdr:to>
          <xdr:col>38</xdr:col>
          <xdr:colOff>28575</xdr:colOff>
          <xdr:row>247</xdr:row>
          <xdr:rowOff>28575</xdr:rowOff>
        </xdr:to>
        <xdr:grpSp>
          <xdr:nvGrpSpPr>
            <xdr:cNvPr id="92" name="Group 580"/>
            <xdr:cNvGrpSpPr>
              <a:grpSpLocks/>
            </xdr:cNvGrpSpPr>
          </xdr:nvGrpSpPr>
          <xdr:grpSpPr bwMode="auto">
            <a:xfrm>
              <a:off x="4257675" y="41757600"/>
              <a:ext cx="1047750" cy="561975"/>
              <a:chOff x="447" y="2888"/>
              <a:chExt cx="110" cy="59"/>
            </a:xfrm>
          </xdr:grpSpPr>
          <xdr:sp macro="" textlink="">
            <xdr:nvSpPr>
              <xdr:cNvPr id="1094" name="Check Box 70" hidden="1">
                <a:extLst>
                  <a:ext uri="{63B3BB69-23CF-44E3-9099-C40C66FF867C}">
                    <a14:compatExt spid="_x0000_s109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95" name="Check Box 71" hidden="1">
                <a:extLst>
                  <a:ext uri="{63B3BB69-23CF-44E3-9099-C40C66FF867C}">
                    <a14:compatExt spid="_x0000_s109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6" name="Check Box 72" hidden="1">
                <a:extLst>
                  <a:ext uri="{63B3BB69-23CF-44E3-9099-C40C66FF867C}">
                    <a14:compatExt spid="_x0000_s109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243</xdr:row>
          <xdr:rowOff>142875</xdr:rowOff>
        </xdr:from>
        <xdr:to>
          <xdr:col>10</xdr:col>
          <xdr:colOff>19050</xdr:colOff>
          <xdr:row>247</xdr:row>
          <xdr:rowOff>19050</xdr:rowOff>
        </xdr:to>
        <xdr:grpSp>
          <xdr:nvGrpSpPr>
            <xdr:cNvPr id="96" name="Group 584"/>
            <xdr:cNvGrpSpPr>
              <a:grpSpLocks/>
            </xdr:cNvGrpSpPr>
          </xdr:nvGrpSpPr>
          <xdr:grpSpPr bwMode="auto">
            <a:xfrm>
              <a:off x="533400" y="41748075"/>
              <a:ext cx="1047750" cy="561975"/>
              <a:chOff x="447" y="2888"/>
              <a:chExt cx="110" cy="59"/>
            </a:xfrm>
          </xdr:grpSpPr>
          <xdr:sp macro="" textlink="">
            <xdr:nvSpPr>
              <xdr:cNvPr id="1097" name="Check Box 73" hidden="1">
                <a:extLst>
                  <a:ext uri="{63B3BB69-23CF-44E3-9099-C40C66FF867C}">
                    <a14:compatExt spid="_x0000_s109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098" name="Check Box 74" hidden="1">
                <a:extLst>
                  <a:ext uri="{63B3BB69-23CF-44E3-9099-C40C66FF867C}">
                    <a14:compatExt spid="_x0000_s109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9" name="Check Box 75" hidden="1">
                <a:extLst>
                  <a:ext uri="{63B3BB69-23CF-44E3-9099-C40C66FF867C}">
                    <a14:compatExt spid="_x0000_s109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247</xdr:row>
          <xdr:rowOff>152400</xdr:rowOff>
        </xdr:from>
        <xdr:to>
          <xdr:col>38</xdr:col>
          <xdr:colOff>28575</xdr:colOff>
          <xdr:row>251</xdr:row>
          <xdr:rowOff>28575</xdr:rowOff>
        </xdr:to>
        <xdr:grpSp>
          <xdr:nvGrpSpPr>
            <xdr:cNvPr id="100" name="Group 588"/>
            <xdr:cNvGrpSpPr>
              <a:grpSpLocks/>
            </xdr:cNvGrpSpPr>
          </xdr:nvGrpSpPr>
          <xdr:grpSpPr bwMode="auto">
            <a:xfrm>
              <a:off x="4257675" y="42443400"/>
              <a:ext cx="1047750" cy="561975"/>
              <a:chOff x="447" y="2888"/>
              <a:chExt cx="110" cy="59"/>
            </a:xfrm>
          </xdr:grpSpPr>
          <xdr:sp macro="" textlink="">
            <xdr:nvSpPr>
              <xdr:cNvPr id="1100" name="Check Box 76" hidden="1">
                <a:extLst>
                  <a:ext uri="{63B3BB69-23CF-44E3-9099-C40C66FF867C}">
                    <a14:compatExt spid="_x0000_s110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01" name="Check Box 77" hidden="1">
                <a:extLst>
                  <a:ext uri="{63B3BB69-23CF-44E3-9099-C40C66FF867C}">
                    <a14:compatExt spid="_x0000_s110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2" name="Check Box 78" hidden="1">
                <a:extLst>
                  <a:ext uri="{63B3BB69-23CF-44E3-9099-C40C66FF867C}">
                    <a14:compatExt spid="_x0000_s110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247</xdr:row>
          <xdr:rowOff>142875</xdr:rowOff>
        </xdr:from>
        <xdr:to>
          <xdr:col>10</xdr:col>
          <xdr:colOff>19050</xdr:colOff>
          <xdr:row>251</xdr:row>
          <xdr:rowOff>19050</xdr:rowOff>
        </xdr:to>
        <xdr:grpSp>
          <xdr:nvGrpSpPr>
            <xdr:cNvPr id="104" name="Group 592"/>
            <xdr:cNvGrpSpPr>
              <a:grpSpLocks/>
            </xdr:cNvGrpSpPr>
          </xdr:nvGrpSpPr>
          <xdr:grpSpPr bwMode="auto">
            <a:xfrm>
              <a:off x="533400" y="42433875"/>
              <a:ext cx="1047750" cy="561975"/>
              <a:chOff x="447" y="2888"/>
              <a:chExt cx="110" cy="59"/>
            </a:xfrm>
          </xdr:grpSpPr>
          <xdr:sp macro="" textlink="">
            <xdr:nvSpPr>
              <xdr:cNvPr id="1103" name="Check Box 79" hidden="1">
                <a:extLst>
                  <a:ext uri="{63B3BB69-23CF-44E3-9099-C40C66FF867C}">
                    <a14:compatExt spid="_x0000_s110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04" name="Check Box 80" hidden="1">
                <a:extLst>
                  <a:ext uri="{63B3BB69-23CF-44E3-9099-C40C66FF867C}">
                    <a14:compatExt spid="_x0000_s110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5" name="Check Box 81" hidden="1">
                <a:extLst>
                  <a:ext uri="{63B3BB69-23CF-44E3-9099-C40C66FF867C}">
                    <a14:compatExt spid="_x0000_s110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251</xdr:row>
          <xdr:rowOff>152400</xdr:rowOff>
        </xdr:from>
        <xdr:to>
          <xdr:col>38</xdr:col>
          <xdr:colOff>28575</xdr:colOff>
          <xdr:row>255</xdr:row>
          <xdr:rowOff>28575</xdr:rowOff>
        </xdr:to>
        <xdr:grpSp>
          <xdr:nvGrpSpPr>
            <xdr:cNvPr id="108" name="Group 596"/>
            <xdr:cNvGrpSpPr>
              <a:grpSpLocks/>
            </xdr:cNvGrpSpPr>
          </xdr:nvGrpSpPr>
          <xdr:grpSpPr bwMode="auto">
            <a:xfrm>
              <a:off x="4257675" y="43129200"/>
              <a:ext cx="1047750" cy="561975"/>
              <a:chOff x="447" y="2888"/>
              <a:chExt cx="110" cy="59"/>
            </a:xfrm>
          </xdr:grpSpPr>
          <xdr:sp macro="" textlink="">
            <xdr:nvSpPr>
              <xdr:cNvPr id="1106" name="Check Box 82" hidden="1">
                <a:extLst>
                  <a:ext uri="{63B3BB69-23CF-44E3-9099-C40C66FF867C}">
                    <a14:compatExt spid="_x0000_s110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07" name="Check Box 83" hidden="1">
                <a:extLst>
                  <a:ext uri="{63B3BB69-23CF-44E3-9099-C40C66FF867C}">
                    <a14:compatExt spid="_x0000_s110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8" name="Check Box 84" hidden="1">
                <a:extLst>
                  <a:ext uri="{63B3BB69-23CF-44E3-9099-C40C66FF867C}">
                    <a14:compatExt spid="_x0000_s110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251</xdr:row>
          <xdr:rowOff>142875</xdr:rowOff>
        </xdr:from>
        <xdr:to>
          <xdr:col>10</xdr:col>
          <xdr:colOff>19050</xdr:colOff>
          <xdr:row>255</xdr:row>
          <xdr:rowOff>19050</xdr:rowOff>
        </xdr:to>
        <xdr:grpSp>
          <xdr:nvGrpSpPr>
            <xdr:cNvPr id="112" name="Group 600"/>
            <xdr:cNvGrpSpPr>
              <a:grpSpLocks/>
            </xdr:cNvGrpSpPr>
          </xdr:nvGrpSpPr>
          <xdr:grpSpPr bwMode="auto">
            <a:xfrm>
              <a:off x="533400" y="43119675"/>
              <a:ext cx="1047750" cy="561975"/>
              <a:chOff x="447" y="2888"/>
              <a:chExt cx="110" cy="59"/>
            </a:xfrm>
          </xdr:grpSpPr>
          <xdr:sp macro="" textlink="">
            <xdr:nvSpPr>
              <xdr:cNvPr id="1109" name="Check Box 85" hidden="1">
                <a:extLst>
                  <a:ext uri="{63B3BB69-23CF-44E3-9099-C40C66FF867C}">
                    <a14:compatExt spid="_x0000_s110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10" name="Check Box 86" hidden="1">
                <a:extLst>
                  <a:ext uri="{63B3BB69-23CF-44E3-9099-C40C66FF867C}">
                    <a14:compatExt spid="_x0000_s111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1" name="Check Box 87" hidden="1">
                <a:extLst>
                  <a:ext uri="{63B3BB69-23CF-44E3-9099-C40C66FF867C}">
                    <a14:compatExt spid="_x0000_s111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255</xdr:row>
          <xdr:rowOff>152400</xdr:rowOff>
        </xdr:from>
        <xdr:to>
          <xdr:col>38</xdr:col>
          <xdr:colOff>28575</xdr:colOff>
          <xdr:row>259</xdr:row>
          <xdr:rowOff>28575</xdr:rowOff>
        </xdr:to>
        <xdr:grpSp>
          <xdr:nvGrpSpPr>
            <xdr:cNvPr id="116" name="Group 604"/>
            <xdr:cNvGrpSpPr>
              <a:grpSpLocks/>
            </xdr:cNvGrpSpPr>
          </xdr:nvGrpSpPr>
          <xdr:grpSpPr bwMode="auto">
            <a:xfrm>
              <a:off x="4257675" y="43815000"/>
              <a:ext cx="1047750" cy="561975"/>
              <a:chOff x="447" y="2888"/>
              <a:chExt cx="110" cy="59"/>
            </a:xfrm>
          </xdr:grpSpPr>
          <xdr:sp macro="" textlink="">
            <xdr:nvSpPr>
              <xdr:cNvPr id="1112" name="Check Box 88" hidden="1">
                <a:extLst>
                  <a:ext uri="{63B3BB69-23CF-44E3-9099-C40C66FF867C}">
                    <a14:compatExt spid="_x0000_s111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13" name="Check Box 89" hidden="1">
                <a:extLst>
                  <a:ext uri="{63B3BB69-23CF-44E3-9099-C40C66FF867C}">
                    <a14:compatExt spid="_x0000_s111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4" name="Check Box 90" hidden="1">
                <a:extLst>
                  <a:ext uri="{63B3BB69-23CF-44E3-9099-C40C66FF867C}">
                    <a14:compatExt spid="_x0000_s111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255</xdr:row>
          <xdr:rowOff>142875</xdr:rowOff>
        </xdr:from>
        <xdr:to>
          <xdr:col>10</xdr:col>
          <xdr:colOff>19050</xdr:colOff>
          <xdr:row>259</xdr:row>
          <xdr:rowOff>19050</xdr:rowOff>
        </xdr:to>
        <xdr:grpSp>
          <xdr:nvGrpSpPr>
            <xdr:cNvPr id="120" name="Group 608"/>
            <xdr:cNvGrpSpPr>
              <a:grpSpLocks/>
            </xdr:cNvGrpSpPr>
          </xdr:nvGrpSpPr>
          <xdr:grpSpPr bwMode="auto">
            <a:xfrm>
              <a:off x="533400" y="43805475"/>
              <a:ext cx="1047750" cy="561975"/>
              <a:chOff x="447" y="2888"/>
              <a:chExt cx="110" cy="59"/>
            </a:xfrm>
          </xdr:grpSpPr>
          <xdr:sp macro="" textlink="">
            <xdr:nvSpPr>
              <xdr:cNvPr id="1115" name="Check Box 91" hidden="1">
                <a:extLst>
                  <a:ext uri="{63B3BB69-23CF-44E3-9099-C40C66FF867C}">
                    <a14:compatExt spid="_x0000_s111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16" name="Check Box 92" hidden="1">
                <a:extLst>
                  <a:ext uri="{63B3BB69-23CF-44E3-9099-C40C66FF867C}">
                    <a14:compatExt spid="_x0000_s111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7" name="Check Box 93" hidden="1">
                <a:extLst>
                  <a:ext uri="{63B3BB69-23CF-44E3-9099-C40C66FF867C}">
                    <a14:compatExt spid="_x0000_s111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259</xdr:row>
          <xdr:rowOff>152400</xdr:rowOff>
        </xdr:from>
        <xdr:to>
          <xdr:col>38</xdr:col>
          <xdr:colOff>28575</xdr:colOff>
          <xdr:row>263</xdr:row>
          <xdr:rowOff>28575</xdr:rowOff>
        </xdr:to>
        <xdr:grpSp>
          <xdr:nvGrpSpPr>
            <xdr:cNvPr id="124" name="Group 612"/>
            <xdr:cNvGrpSpPr>
              <a:grpSpLocks/>
            </xdr:cNvGrpSpPr>
          </xdr:nvGrpSpPr>
          <xdr:grpSpPr bwMode="auto">
            <a:xfrm>
              <a:off x="4257675" y="44500800"/>
              <a:ext cx="1047750" cy="561975"/>
              <a:chOff x="447" y="2888"/>
              <a:chExt cx="110" cy="59"/>
            </a:xfrm>
          </xdr:grpSpPr>
          <xdr:sp macro="" textlink="">
            <xdr:nvSpPr>
              <xdr:cNvPr id="1118" name="Check Box 94" hidden="1">
                <a:extLst>
                  <a:ext uri="{63B3BB69-23CF-44E3-9099-C40C66FF867C}">
                    <a14:compatExt spid="_x0000_s111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19" name="Check Box 95" hidden="1">
                <a:extLst>
                  <a:ext uri="{63B3BB69-23CF-44E3-9099-C40C66FF867C}">
                    <a14:compatExt spid="_x0000_s111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0" name="Check Box 96" hidden="1">
                <a:extLst>
                  <a:ext uri="{63B3BB69-23CF-44E3-9099-C40C66FF867C}">
                    <a14:compatExt spid="_x0000_s112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259</xdr:row>
          <xdr:rowOff>142875</xdr:rowOff>
        </xdr:from>
        <xdr:to>
          <xdr:col>10</xdr:col>
          <xdr:colOff>19050</xdr:colOff>
          <xdr:row>263</xdr:row>
          <xdr:rowOff>19050</xdr:rowOff>
        </xdr:to>
        <xdr:grpSp>
          <xdr:nvGrpSpPr>
            <xdr:cNvPr id="128" name="Group 616"/>
            <xdr:cNvGrpSpPr>
              <a:grpSpLocks/>
            </xdr:cNvGrpSpPr>
          </xdr:nvGrpSpPr>
          <xdr:grpSpPr bwMode="auto">
            <a:xfrm>
              <a:off x="533400" y="44491275"/>
              <a:ext cx="1047750" cy="561975"/>
              <a:chOff x="447" y="2888"/>
              <a:chExt cx="110" cy="59"/>
            </a:xfrm>
          </xdr:grpSpPr>
          <xdr:sp macro="" textlink="">
            <xdr:nvSpPr>
              <xdr:cNvPr id="1121" name="Check Box 97" hidden="1">
                <a:extLst>
                  <a:ext uri="{63B3BB69-23CF-44E3-9099-C40C66FF867C}">
                    <a14:compatExt spid="_x0000_s112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22" name="Check Box 98" hidden="1">
                <a:extLst>
                  <a:ext uri="{63B3BB69-23CF-44E3-9099-C40C66FF867C}">
                    <a14:compatExt spid="_x0000_s112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3" name="Check Box 99" hidden="1">
                <a:extLst>
                  <a:ext uri="{63B3BB69-23CF-44E3-9099-C40C66FF867C}">
                    <a14:compatExt spid="_x0000_s112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263</xdr:row>
          <xdr:rowOff>152400</xdr:rowOff>
        </xdr:from>
        <xdr:to>
          <xdr:col>38</xdr:col>
          <xdr:colOff>28575</xdr:colOff>
          <xdr:row>267</xdr:row>
          <xdr:rowOff>28575</xdr:rowOff>
        </xdr:to>
        <xdr:grpSp>
          <xdr:nvGrpSpPr>
            <xdr:cNvPr id="132" name="Group 620"/>
            <xdr:cNvGrpSpPr>
              <a:grpSpLocks/>
            </xdr:cNvGrpSpPr>
          </xdr:nvGrpSpPr>
          <xdr:grpSpPr bwMode="auto">
            <a:xfrm>
              <a:off x="4257675" y="45186600"/>
              <a:ext cx="1047750" cy="561975"/>
              <a:chOff x="447" y="2888"/>
              <a:chExt cx="110" cy="59"/>
            </a:xfrm>
          </xdr:grpSpPr>
          <xdr:sp macro="" textlink="">
            <xdr:nvSpPr>
              <xdr:cNvPr id="1124" name="Check Box 100" hidden="1">
                <a:extLst>
                  <a:ext uri="{63B3BB69-23CF-44E3-9099-C40C66FF867C}">
                    <a14:compatExt spid="_x0000_s112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25" name="Check Box 101" hidden="1">
                <a:extLst>
                  <a:ext uri="{63B3BB69-23CF-44E3-9099-C40C66FF867C}">
                    <a14:compatExt spid="_x0000_s112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6" name="Check Box 102" hidden="1">
                <a:extLst>
                  <a:ext uri="{63B3BB69-23CF-44E3-9099-C40C66FF867C}">
                    <a14:compatExt spid="_x0000_s112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263</xdr:row>
          <xdr:rowOff>142875</xdr:rowOff>
        </xdr:from>
        <xdr:to>
          <xdr:col>10</xdr:col>
          <xdr:colOff>19050</xdr:colOff>
          <xdr:row>267</xdr:row>
          <xdr:rowOff>19050</xdr:rowOff>
        </xdr:to>
        <xdr:grpSp>
          <xdr:nvGrpSpPr>
            <xdr:cNvPr id="136" name="Group 624"/>
            <xdr:cNvGrpSpPr>
              <a:grpSpLocks/>
            </xdr:cNvGrpSpPr>
          </xdr:nvGrpSpPr>
          <xdr:grpSpPr bwMode="auto">
            <a:xfrm>
              <a:off x="533400" y="45177075"/>
              <a:ext cx="1047750" cy="561975"/>
              <a:chOff x="447" y="2888"/>
              <a:chExt cx="110" cy="59"/>
            </a:xfrm>
          </xdr:grpSpPr>
          <xdr:sp macro="" textlink="">
            <xdr:nvSpPr>
              <xdr:cNvPr id="1127" name="Check Box 103" hidden="1">
                <a:extLst>
                  <a:ext uri="{63B3BB69-23CF-44E3-9099-C40C66FF867C}">
                    <a14:compatExt spid="_x0000_s112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28" name="Check Box 104" hidden="1">
                <a:extLst>
                  <a:ext uri="{63B3BB69-23CF-44E3-9099-C40C66FF867C}">
                    <a14:compatExt spid="_x0000_s112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9" name="Check Box 105" hidden="1">
                <a:extLst>
                  <a:ext uri="{63B3BB69-23CF-44E3-9099-C40C66FF867C}">
                    <a14:compatExt spid="_x0000_s112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267</xdr:row>
          <xdr:rowOff>161925</xdr:rowOff>
        </xdr:from>
        <xdr:to>
          <xdr:col>38</xdr:col>
          <xdr:colOff>47625</xdr:colOff>
          <xdr:row>271</xdr:row>
          <xdr:rowOff>38100</xdr:rowOff>
        </xdr:to>
        <xdr:grpSp>
          <xdr:nvGrpSpPr>
            <xdr:cNvPr id="140" name="Group 628"/>
            <xdr:cNvGrpSpPr>
              <a:grpSpLocks/>
            </xdr:cNvGrpSpPr>
          </xdr:nvGrpSpPr>
          <xdr:grpSpPr bwMode="auto">
            <a:xfrm>
              <a:off x="4276725" y="45881925"/>
              <a:ext cx="1047750" cy="561975"/>
              <a:chOff x="447" y="2888"/>
              <a:chExt cx="110" cy="59"/>
            </a:xfrm>
          </xdr:grpSpPr>
          <xdr:sp macro="" textlink="">
            <xdr:nvSpPr>
              <xdr:cNvPr id="1130" name="Check Box 106" hidden="1">
                <a:extLst>
                  <a:ext uri="{63B3BB69-23CF-44E3-9099-C40C66FF867C}">
                    <a14:compatExt spid="_x0000_s113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31" name="Check Box 107" hidden="1">
                <a:extLst>
                  <a:ext uri="{63B3BB69-23CF-44E3-9099-C40C66FF867C}">
                    <a14:compatExt spid="_x0000_s113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2" name="Check Box 108" hidden="1">
                <a:extLst>
                  <a:ext uri="{63B3BB69-23CF-44E3-9099-C40C66FF867C}">
                    <a14:compatExt spid="_x0000_s113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267</xdr:row>
          <xdr:rowOff>161925</xdr:rowOff>
        </xdr:from>
        <xdr:to>
          <xdr:col>10</xdr:col>
          <xdr:colOff>9525</xdr:colOff>
          <xdr:row>271</xdr:row>
          <xdr:rowOff>47625</xdr:rowOff>
        </xdr:to>
        <xdr:grpSp>
          <xdr:nvGrpSpPr>
            <xdr:cNvPr id="144" name="Group 632"/>
            <xdr:cNvGrpSpPr>
              <a:grpSpLocks/>
            </xdr:cNvGrpSpPr>
          </xdr:nvGrpSpPr>
          <xdr:grpSpPr bwMode="auto">
            <a:xfrm>
              <a:off x="523875" y="45881925"/>
              <a:ext cx="1047750" cy="571500"/>
              <a:chOff x="447" y="2888"/>
              <a:chExt cx="110" cy="59"/>
            </a:xfrm>
          </xdr:grpSpPr>
          <xdr:sp macro="" textlink="">
            <xdr:nvSpPr>
              <xdr:cNvPr id="1133" name="Check Box 109" hidden="1">
                <a:extLst>
                  <a:ext uri="{63B3BB69-23CF-44E3-9099-C40C66FF867C}">
                    <a14:compatExt spid="_x0000_s113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34" name="Check Box 110" hidden="1">
                <a:extLst>
                  <a:ext uri="{63B3BB69-23CF-44E3-9099-C40C66FF867C}">
                    <a14:compatExt spid="_x0000_s113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5" name="Check Box 111" hidden="1">
                <a:extLst>
                  <a:ext uri="{63B3BB69-23CF-44E3-9099-C40C66FF867C}">
                    <a14:compatExt spid="_x0000_s113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279</xdr:row>
          <xdr:rowOff>152400</xdr:rowOff>
        </xdr:from>
        <xdr:to>
          <xdr:col>38</xdr:col>
          <xdr:colOff>28575</xdr:colOff>
          <xdr:row>283</xdr:row>
          <xdr:rowOff>28575</xdr:rowOff>
        </xdr:to>
        <xdr:grpSp>
          <xdr:nvGrpSpPr>
            <xdr:cNvPr id="148" name="Group 636"/>
            <xdr:cNvGrpSpPr>
              <a:grpSpLocks/>
            </xdr:cNvGrpSpPr>
          </xdr:nvGrpSpPr>
          <xdr:grpSpPr bwMode="auto">
            <a:xfrm>
              <a:off x="4257675" y="47929800"/>
              <a:ext cx="1047750" cy="561975"/>
              <a:chOff x="447" y="2888"/>
              <a:chExt cx="110" cy="59"/>
            </a:xfrm>
          </xdr:grpSpPr>
          <xdr:sp macro="" textlink="">
            <xdr:nvSpPr>
              <xdr:cNvPr id="1136" name="Check Box 112" hidden="1">
                <a:extLst>
                  <a:ext uri="{63B3BB69-23CF-44E3-9099-C40C66FF867C}">
                    <a14:compatExt spid="_x0000_s113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37" name="Check Box 113" hidden="1">
                <a:extLst>
                  <a:ext uri="{63B3BB69-23CF-44E3-9099-C40C66FF867C}">
                    <a14:compatExt spid="_x0000_s113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8" name="Check Box 114" hidden="1">
                <a:extLst>
                  <a:ext uri="{63B3BB69-23CF-44E3-9099-C40C66FF867C}">
                    <a14:compatExt spid="_x0000_s113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279</xdr:row>
          <xdr:rowOff>142875</xdr:rowOff>
        </xdr:from>
        <xdr:to>
          <xdr:col>10</xdr:col>
          <xdr:colOff>19050</xdr:colOff>
          <xdr:row>283</xdr:row>
          <xdr:rowOff>19050</xdr:rowOff>
        </xdr:to>
        <xdr:grpSp>
          <xdr:nvGrpSpPr>
            <xdr:cNvPr id="152" name="Group 640"/>
            <xdr:cNvGrpSpPr>
              <a:grpSpLocks/>
            </xdr:cNvGrpSpPr>
          </xdr:nvGrpSpPr>
          <xdr:grpSpPr bwMode="auto">
            <a:xfrm>
              <a:off x="533400" y="47920275"/>
              <a:ext cx="1047750" cy="561975"/>
              <a:chOff x="447" y="2888"/>
              <a:chExt cx="110" cy="59"/>
            </a:xfrm>
          </xdr:grpSpPr>
          <xdr:sp macro="" textlink="">
            <xdr:nvSpPr>
              <xdr:cNvPr id="1139" name="Check Box 115" hidden="1">
                <a:extLst>
                  <a:ext uri="{63B3BB69-23CF-44E3-9099-C40C66FF867C}">
                    <a14:compatExt spid="_x0000_s113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140" name="Check Box 116" hidden="1">
                <a:extLst>
                  <a:ext uri="{63B3BB69-23CF-44E3-9099-C40C66FF867C}">
                    <a14:compatExt spid="_x0000_s114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1" name="Check Box 117" hidden="1">
                <a:extLst>
                  <a:ext uri="{63B3BB69-23CF-44E3-9099-C40C66FF867C}">
                    <a14:compatExt spid="_x0000_s114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153</xdr:row>
          <xdr:rowOff>95250</xdr:rowOff>
        </xdr:from>
        <xdr:to>
          <xdr:col>5</xdr:col>
          <xdr:colOff>66675</xdr:colOff>
          <xdr:row>155</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535</xdr:row>
          <xdr:rowOff>28575</xdr:rowOff>
        </xdr:from>
        <xdr:to>
          <xdr:col>9</xdr:col>
          <xdr:colOff>104775</xdr:colOff>
          <xdr:row>536</xdr:row>
          <xdr:rowOff>66675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165</xdr:row>
          <xdr:rowOff>0</xdr:rowOff>
        </xdr:from>
        <xdr:to>
          <xdr:col>9</xdr:col>
          <xdr:colOff>114300</xdr:colOff>
          <xdr:row>166</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19050</xdr:rowOff>
        </xdr:from>
        <xdr:to>
          <xdr:col>9</xdr:col>
          <xdr:colOff>95250</xdr:colOff>
          <xdr:row>173</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9525</xdr:rowOff>
        </xdr:from>
        <xdr:to>
          <xdr:col>5</xdr:col>
          <xdr:colOff>28575</xdr:colOff>
          <xdr:row>174</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180975</xdr:rowOff>
        </xdr:from>
        <xdr:to>
          <xdr:col>9</xdr:col>
          <xdr:colOff>114300</xdr:colOff>
          <xdr:row>174</xdr:row>
          <xdr:rowOff>190500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95250</xdr:colOff>
          <xdr:row>175</xdr:row>
          <xdr:rowOff>190500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171450</xdr:rowOff>
        </xdr:from>
        <xdr:to>
          <xdr:col>5</xdr:col>
          <xdr:colOff>28575</xdr:colOff>
          <xdr:row>176</xdr:row>
          <xdr:rowOff>180975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180975</xdr:rowOff>
        </xdr:from>
        <xdr:to>
          <xdr:col>9</xdr:col>
          <xdr:colOff>114300</xdr:colOff>
          <xdr:row>177</xdr:row>
          <xdr:rowOff>190500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95250</xdr:colOff>
          <xdr:row>178</xdr:row>
          <xdr:rowOff>190500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171450</xdr:rowOff>
        </xdr:from>
        <xdr:to>
          <xdr:col>5</xdr:col>
          <xdr:colOff>28575</xdr:colOff>
          <xdr:row>179</xdr:row>
          <xdr:rowOff>180975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180975</xdr:rowOff>
        </xdr:from>
        <xdr:to>
          <xdr:col>9</xdr:col>
          <xdr:colOff>114300</xdr:colOff>
          <xdr:row>180</xdr:row>
          <xdr:rowOff>190500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95250</xdr:colOff>
          <xdr:row>193</xdr:row>
          <xdr:rowOff>190500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171450</xdr:rowOff>
        </xdr:from>
        <xdr:to>
          <xdr:col>5</xdr:col>
          <xdr:colOff>28575</xdr:colOff>
          <xdr:row>194</xdr:row>
          <xdr:rowOff>180975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180975</xdr:rowOff>
        </xdr:from>
        <xdr:to>
          <xdr:col>9</xdr:col>
          <xdr:colOff>114300</xdr:colOff>
          <xdr:row>195</xdr:row>
          <xdr:rowOff>190500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95250</xdr:colOff>
          <xdr:row>199</xdr:row>
          <xdr:rowOff>190500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171450</xdr:rowOff>
        </xdr:from>
        <xdr:to>
          <xdr:col>5</xdr:col>
          <xdr:colOff>28575</xdr:colOff>
          <xdr:row>200</xdr:row>
          <xdr:rowOff>180975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180975</xdr:rowOff>
        </xdr:from>
        <xdr:to>
          <xdr:col>9</xdr:col>
          <xdr:colOff>114300</xdr:colOff>
          <xdr:row>201</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95250</xdr:colOff>
          <xdr:row>202</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171450</xdr:rowOff>
        </xdr:from>
        <xdr:to>
          <xdr:col>5</xdr:col>
          <xdr:colOff>28575</xdr:colOff>
          <xdr:row>203</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180975</xdr:rowOff>
        </xdr:from>
        <xdr:to>
          <xdr:col>9</xdr:col>
          <xdr:colOff>114300</xdr:colOff>
          <xdr:row>204</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204</xdr:row>
          <xdr:rowOff>180975</xdr:rowOff>
        </xdr:from>
        <xdr:to>
          <xdr:col>9</xdr:col>
          <xdr:colOff>95250</xdr:colOff>
          <xdr:row>205</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205</xdr:row>
          <xdr:rowOff>171450</xdr:rowOff>
        </xdr:from>
        <xdr:to>
          <xdr:col>5</xdr:col>
          <xdr:colOff>28575</xdr:colOff>
          <xdr:row>206</xdr:row>
          <xdr:rowOff>180975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162</xdr:row>
          <xdr:rowOff>28575</xdr:rowOff>
        </xdr:from>
        <xdr:to>
          <xdr:col>50</xdr:col>
          <xdr:colOff>47625</xdr:colOff>
          <xdr:row>163</xdr:row>
          <xdr:rowOff>95250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57150</xdr:rowOff>
        </xdr:from>
        <xdr:to>
          <xdr:col>51</xdr:col>
          <xdr:colOff>66675</xdr:colOff>
          <xdr:row>171</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171</xdr:row>
          <xdr:rowOff>28575</xdr:rowOff>
        </xdr:from>
        <xdr:to>
          <xdr:col>50</xdr:col>
          <xdr:colOff>47625</xdr:colOff>
          <xdr:row>172</xdr:row>
          <xdr:rowOff>95250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57150</xdr:rowOff>
        </xdr:from>
        <xdr:to>
          <xdr:col>51</xdr:col>
          <xdr:colOff>66675</xdr:colOff>
          <xdr:row>174</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174</xdr:row>
          <xdr:rowOff>28575</xdr:rowOff>
        </xdr:from>
        <xdr:to>
          <xdr:col>50</xdr:col>
          <xdr:colOff>47625</xdr:colOff>
          <xdr:row>175</xdr:row>
          <xdr:rowOff>95250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57150</xdr:rowOff>
        </xdr:from>
        <xdr:to>
          <xdr:col>51</xdr:col>
          <xdr:colOff>66675</xdr:colOff>
          <xdr:row>177</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177</xdr:row>
          <xdr:rowOff>28575</xdr:rowOff>
        </xdr:from>
        <xdr:to>
          <xdr:col>50</xdr:col>
          <xdr:colOff>47625</xdr:colOff>
          <xdr:row>178</xdr:row>
          <xdr:rowOff>95250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57150</xdr:rowOff>
        </xdr:from>
        <xdr:to>
          <xdr:col>51</xdr:col>
          <xdr:colOff>66675</xdr:colOff>
          <xdr:row>192</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192</xdr:row>
          <xdr:rowOff>28575</xdr:rowOff>
        </xdr:from>
        <xdr:to>
          <xdr:col>50</xdr:col>
          <xdr:colOff>47625</xdr:colOff>
          <xdr:row>193</xdr:row>
          <xdr:rowOff>95250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95250</xdr:rowOff>
        </xdr:from>
        <xdr:to>
          <xdr:col>51</xdr:col>
          <xdr:colOff>66675</xdr:colOff>
          <xdr:row>194</xdr:row>
          <xdr:rowOff>171450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198</xdr:row>
          <xdr:rowOff>28575</xdr:rowOff>
        </xdr:from>
        <xdr:to>
          <xdr:col>50</xdr:col>
          <xdr:colOff>47625</xdr:colOff>
          <xdr:row>199</xdr:row>
          <xdr:rowOff>95250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57150</xdr:rowOff>
        </xdr:from>
        <xdr:to>
          <xdr:col>51</xdr:col>
          <xdr:colOff>66675</xdr:colOff>
          <xdr:row>201</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201</xdr:row>
          <xdr:rowOff>28575</xdr:rowOff>
        </xdr:from>
        <xdr:to>
          <xdr:col>50</xdr:col>
          <xdr:colOff>47625</xdr:colOff>
          <xdr:row>202</xdr:row>
          <xdr:rowOff>95250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57150</xdr:rowOff>
        </xdr:from>
        <xdr:to>
          <xdr:col>51</xdr:col>
          <xdr:colOff>66675</xdr:colOff>
          <xdr:row>204</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204</xdr:row>
          <xdr:rowOff>28575</xdr:rowOff>
        </xdr:from>
        <xdr:to>
          <xdr:col>50</xdr:col>
          <xdr:colOff>47625</xdr:colOff>
          <xdr:row>205</xdr:row>
          <xdr:rowOff>95250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205</xdr:row>
          <xdr:rowOff>57150</xdr:rowOff>
        </xdr:from>
        <xdr:to>
          <xdr:col>51</xdr:col>
          <xdr:colOff>66675</xdr:colOff>
          <xdr:row>207</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301</xdr:row>
          <xdr:rowOff>171450</xdr:rowOff>
        </xdr:from>
        <xdr:to>
          <xdr:col>8</xdr:col>
          <xdr:colOff>38100</xdr:colOff>
          <xdr:row>303</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304</xdr:row>
          <xdr:rowOff>171450</xdr:rowOff>
        </xdr:from>
        <xdr:to>
          <xdr:col>8</xdr:col>
          <xdr:colOff>38100</xdr:colOff>
          <xdr:row>306</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307</xdr:row>
          <xdr:rowOff>171450</xdr:rowOff>
        </xdr:from>
        <xdr:to>
          <xdr:col>8</xdr:col>
          <xdr:colOff>38100</xdr:colOff>
          <xdr:row>309</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0</xdr:rowOff>
        </xdr:from>
        <xdr:to>
          <xdr:col>9</xdr:col>
          <xdr:colOff>95250</xdr:colOff>
          <xdr:row>167</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190500</xdr:rowOff>
        </xdr:from>
        <xdr:to>
          <xdr:col>5</xdr:col>
          <xdr:colOff>28575</xdr:colOff>
          <xdr:row>168</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19050</xdr:rowOff>
        </xdr:from>
        <xdr:to>
          <xdr:col>9</xdr:col>
          <xdr:colOff>114300</xdr:colOff>
          <xdr:row>169</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95250</xdr:colOff>
          <xdr:row>170</xdr:row>
          <xdr:rowOff>28575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9525</xdr:rowOff>
        </xdr:from>
        <xdr:to>
          <xdr:col>5</xdr:col>
          <xdr:colOff>28575</xdr:colOff>
          <xdr:row>171</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165</xdr:row>
          <xdr:rowOff>28575</xdr:rowOff>
        </xdr:from>
        <xdr:to>
          <xdr:col>50</xdr:col>
          <xdr:colOff>47625</xdr:colOff>
          <xdr:row>166</xdr:row>
          <xdr:rowOff>95250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57150</xdr:rowOff>
        </xdr:from>
        <xdr:to>
          <xdr:col>51</xdr:col>
          <xdr:colOff>66675</xdr:colOff>
          <xdr:row>168</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168</xdr:row>
          <xdr:rowOff>28575</xdr:rowOff>
        </xdr:from>
        <xdr:to>
          <xdr:col>50</xdr:col>
          <xdr:colOff>47625</xdr:colOff>
          <xdr:row>169</xdr:row>
          <xdr:rowOff>95250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57150</xdr:rowOff>
        </xdr:from>
        <xdr:to>
          <xdr:col>51</xdr:col>
          <xdr:colOff>66675</xdr:colOff>
          <xdr:row>171</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19050</xdr:rowOff>
        </xdr:from>
        <xdr:to>
          <xdr:col>9</xdr:col>
          <xdr:colOff>114300</xdr:colOff>
          <xdr:row>172</xdr:row>
          <xdr:rowOff>28575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95250</xdr:colOff>
          <xdr:row>181</xdr:row>
          <xdr:rowOff>190500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171450</xdr:rowOff>
        </xdr:from>
        <xdr:to>
          <xdr:col>5</xdr:col>
          <xdr:colOff>28575</xdr:colOff>
          <xdr:row>182</xdr:row>
          <xdr:rowOff>180975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180975</xdr:rowOff>
        </xdr:from>
        <xdr:to>
          <xdr:col>9</xdr:col>
          <xdr:colOff>114300</xdr:colOff>
          <xdr:row>183</xdr:row>
          <xdr:rowOff>190500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95250</xdr:colOff>
          <xdr:row>184</xdr:row>
          <xdr:rowOff>190500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171450</xdr:rowOff>
        </xdr:from>
        <xdr:to>
          <xdr:col>5</xdr:col>
          <xdr:colOff>28575</xdr:colOff>
          <xdr:row>185</xdr:row>
          <xdr:rowOff>180975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180975</xdr:rowOff>
        </xdr:from>
        <xdr:to>
          <xdr:col>9</xdr:col>
          <xdr:colOff>114300</xdr:colOff>
          <xdr:row>186</xdr:row>
          <xdr:rowOff>190500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95250</xdr:colOff>
          <xdr:row>187</xdr:row>
          <xdr:rowOff>190500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171450</xdr:rowOff>
        </xdr:from>
        <xdr:to>
          <xdr:col>5</xdr:col>
          <xdr:colOff>28575</xdr:colOff>
          <xdr:row>188</xdr:row>
          <xdr:rowOff>180975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180975</xdr:rowOff>
        </xdr:from>
        <xdr:to>
          <xdr:col>9</xdr:col>
          <xdr:colOff>114300</xdr:colOff>
          <xdr:row>189</xdr:row>
          <xdr:rowOff>190500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189</xdr:row>
          <xdr:rowOff>180975</xdr:rowOff>
        </xdr:from>
        <xdr:to>
          <xdr:col>9</xdr:col>
          <xdr:colOff>95250</xdr:colOff>
          <xdr:row>190</xdr:row>
          <xdr:rowOff>190500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171450</xdr:rowOff>
        </xdr:from>
        <xdr:to>
          <xdr:col>5</xdr:col>
          <xdr:colOff>28575</xdr:colOff>
          <xdr:row>191</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180</xdr:row>
          <xdr:rowOff>28575</xdr:rowOff>
        </xdr:from>
        <xdr:to>
          <xdr:col>50</xdr:col>
          <xdr:colOff>47625</xdr:colOff>
          <xdr:row>181</xdr:row>
          <xdr:rowOff>95250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57150</xdr:rowOff>
        </xdr:from>
        <xdr:to>
          <xdr:col>51</xdr:col>
          <xdr:colOff>66675</xdr:colOff>
          <xdr:row>183</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183</xdr:row>
          <xdr:rowOff>28575</xdr:rowOff>
        </xdr:from>
        <xdr:to>
          <xdr:col>50</xdr:col>
          <xdr:colOff>47625</xdr:colOff>
          <xdr:row>184</xdr:row>
          <xdr:rowOff>95250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57150</xdr:rowOff>
        </xdr:from>
        <xdr:to>
          <xdr:col>51</xdr:col>
          <xdr:colOff>66675</xdr:colOff>
          <xdr:row>186</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186</xdr:row>
          <xdr:rowOff>28575</xdr:rowOff>
        </xdr:from>
        <xdr:to>
          <xdr:col>50</xdr:col>
          <xdr:colOff>47625</xdr:colOff>
          <xdr:row>187</xdr:row>
          <xdr:rowOff>95250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57150</xdr:rowOff>
        </xdr:from>
        <xdr:to>
          <xdr:col>51</xdr:col>
          <xdr:colOff>66675</xdr:colOff>
          <xdr:row>189</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189</xdr:row>
          <xdr:rowOff>28575</xdr:rowOff>
        </xdr:from>
        <xdr:to>
          <xdr:col>50</xdr:col>
          <xdr:colOff>47625</xdr:colOff>
          <xdr:row>190</xdr:row>
          <xdr:rowOff>95250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57150</xdr:rowOff>
        </xdr:from>
        <xdr:to>
          <xdr:col>51</xdr:col>
          <xdr:colOff>66675</xdr:colOff>
          <xdr:row>192</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191</xdr:row>
          <xdr:rowOff>190500</xdr:rowOff>
        </xdr:from>
        <xdr:to>
          <xdr:col>9</xdr:col>
          <xdr:colOff>123825</xdr:colOff>
          <xdr:row>193</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57150</xdr:rowOff>
        </xdr:from>
        <xdr:to>
          <xdr:col>51</xdr:col>
          <xdr:colOff>66675</xdr:colOff>
          <xdr:row>165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47625</xdr:rowOff>
        </xdr:from>
        <xdr:to>
          <xdr:col>51</xdr:col>
          <xdr:colOff>66675</xdr:colOff>
          <xdr:row>180</xdr:row>
          <xdr:rowOff>28575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271</xdr:row>
          <xdr:rowOff>152400</xdr:rowOff>
        </xdr:from>
        <xdr:to>
          <xdr:col>38</xdr:col>
          <xdr:colOff>28575</xdr:colOff>
          <xdr:row>275</xdr:row>
          <xdr:rowOff>28575</xdr:rowOff>
        </xdr:to>
        <xdr:grpSp>
          <xdr:nvGrpSpPr>
            <xdr:cNvPr id="230" name="Group 636"/>
            <xdr:cNvGrpSpPr>
              <a:grpSpLocks/>
            </xdr:cNvGrpSpPr>
          </xdr:nvGrpSpPr>
          <xdr:grpSpPr bwMode="auto">
            <a:xfrm>
              <a:off x="4257675" y="46558200"/>
              <a:ext cx="1047750" cy="561975"/>
              <a:chOff x="447" y="2888"/>
              <a:chExt cx="110" cy="59"/>
            </a:xfrm>
          </xdr:grpSpPr>
          <xdr:sp macro="" textlink="">
            <xdr:nvSpPr>
              <xdr:cNvPr id="1216" name="Check Box 192" hidden="1">
                <a:extLst>
                  <a:ext uri="{63B3BB69-23CF-44E3-9099-C40C66FF867C}">
                    <a14:compatExt spid="_x0000_s121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217" name="Check Box 193" hidden="1">
                <a:extLst>
                  <a:ext uri="{63B3BB69-23CF-44E3-9099-C40C66FF867C}">
                    <a14:compatExt spid="_x0000_s121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18" name="Check Box 194" hidden="1">
                <a:extLst>
                  <a:ext uri="{63B3BB69-23CF-44E3-9099-C40C66FF867C}">
                    <a14:compatExt spid="_x0000_s121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271</xdr:row>
          <xdr:rowOff>161925</xdr:rowOff>
        </xdr:from>
        <xdr:to>
          <xdr:col>10</xdr:col>
          <xdr:colOff>9525</xdr:colOff>
          <xdr:row>275</xdr:row>
          <xdr:rowOff>38100</xdr:rowOff>
        </xdr:to>
        <xdr:grpSp>
          <xdr:nvGrpSpPr>
            <xdr:cNvPr id="234" name="Group 640"/>
            <xdr:cNvGrpSpPr>
              <a:grpSpLocks/>
            </xdr:cNvGrpSpPr>
          </xdr:nvGrpSpPr>
          <xdr:grpSpPr bwMode="auto">
            <a:xfrm>
              <a:off x="523875" y="46567725"/>
              <a:ext cx="1047750" cy="561975"/>
              <a:chOff x="447" y="2888"/>
              <a:chExt cx="110" cy="59"/>
            </a:xfrm>
          </xdr:grpSpPr>
          <xdr:sp macro="" textlink="">
            <xdr:nvSpPr>
              <xdr:cNvPr id="1219" name="Check Box 195" hidden="1">
                <a:extLst>
                  <a:ext uri="{63B3BB69-23CF-44E3-9099-C40C66FF867C}">
                    <a14:compatExt spid="_x0000_s121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220" name="Check Box 196" hidden="1">
                <a:extLst>
                  <a:ext uri="{63B3BB69-23CF-44E3-9099-C40C66FF867C}">
                    <a14:compatExt spid="_x0000_s122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21" name="Check Box 197" hidden="1">
                <a:extLst>
                  <a:ext uri="{63B3BB69-23CF-44E3-9099-C40C66FF867C}">
                    <a14:compatExt spid="_x0000_s122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275</xdr:row>
          <xdr:rowOff>152400</xdr:rowOff>
        </xdr:from>
        <xdr:to>
          <xdr:col>10</xdr:col>
          <xdr:colOff>28575</xdr:colOff>
          <xdr:row>279</xdr:row>
          <xdr:rowOff>28575</xdr:rowOff>
        </xdr:to>
        <xdr:grpSp>
          <xdr:nvGrpSpPr>
            <xdr:cNvPr id="238" name="Group 640"/>
            <xdr:cNvGrpSpPr>
              <a:grpSpLocks/>
            </xdr:cNvGrpSpPr>
          </xdr:nvGrpSpPr>
          <xdr:grpSpPr bwMode="auto">
            <a:xfrm>
              <a:off x="542925" y="47244000"/>
              <a:ext cx="1047750" cy="561975"/>
              <a:chOff x="447" y="2888"/>
              <a:chExt cx="110" cy="59"/>
            </a:xfrm>
          </xdr:grpSpPr>
          <xdr:sp macro="" textlink="">
            <xdr:nvSpPr>
              <xdr:cNvPr id="1222" name="Check Box 198" hidden="1">
                <a:extLst>
                  <a:ext uri="{63B3BB69-23CF-44E3-9099-C40C66FF867C}">
                    <a14:compatExt spid="_x0000_s122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223" name="Check Box 199" hidden="1">
                <a:extLst>
                  <a:ext uri="{63B3BB69-23CF-44E3-9099-C40C66FF867C}">
                    <a14:compatExt spid="_x0000_s122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24" name="Check Box 200" hidden="1">
                <a:extLst>
                  <a:ext uri="{63B3BB69-23CF-44E3-9099-C40C66FF867C}">
                    <a14:compatExt spid="_x0000_s122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275</xdr:row>
          <xdr:rowOff>161925</xdr:rowOff>
        </xdr:from>
        <xdr:to>
          <xdr:col>38</xdr:col>
          <xdr:colOff>38100</xdr:colOff>
          <xdr:row>279</xdr:row>
          <xdr:rowOff>38100</xdr:rowOff>
        </xdr:to>
        <xdr:grpSp>
          <xdr:nvGrpSpPr>
            <xdr:cNvPr id="242" name="Group 636"/>
            <xdr:cNvGrpSpPr>
              <a:grpSpLocks/>
            </xdr:cNvGrpSpPr>
          </xdr:nvGrpSpPr>
          <xdr:grpSpPr bwMode="auto">
            <a:xfrm>
              <a:off x="4267200" y="47253525"/>
              <a:ext cx="1047750" cy="561975"/>
              <a:chOff x="447" y="2888"/>
              <a:chExt cx="110" cy="59"/>
            </a:xfrm>
          </xdr:grpSpPr>
          <xdr:sp macro="" textlink="">
            <xdr:nvSpPr>
              <xdr:cNvPr id="1225" name="Check Box 201" hidden="1">
                <a:extLst>
                  <a:ext uri="{63B3BB69-23CF-44E3-9099-C40C66FF867C}">
                    <a14:compatExt spid="_x0000_s122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1226" name="Check Box 202" hidden="1">
                <a:extLst>
                  <a:ext uri="{63B3BB69-23CF-44E3-9099-C40C66FF867C}">
                    <a14:compatExt spid="_x0000_s122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27" name="Check Box 203" hidden="1">
                <a:extLst>
                  <a:ext uri="{63B3BB69-23CF-44E3-9099-C40C66FF867C}">
                    <a14:compatExt spid="_x0000_s122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95250</xdr:colOff>
          <xdr:row>196</xdr:row>
          <xdr:rowOff>190500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171450</xdr:rowOff>
        </xdr:from>
        <xdr:to>
          <xdr:col>5</xdr:col>
          <xdr:colOff>28575</xdr:colOff>
          <xdr:row>197</xdr:row>
          <xdr:rowOff>180975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180975</xdr:rowOff>
        </xdr:from>
        <xdr:to>
          <xdr:col>9</xdr:col>
          <xdr:colOff>114300</xdr:colOff>
          <xdr:row>198</xdr:row>
          <xdr:rowOff>190500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195</xdr:row>
          <xdr:rowOff>28575</xdr:rowOff>
        </xdr:from>
        <xdr:to>
          <xdr:col>50</xdr:col>
          <xdr:colOff>47625</xdr:colOff>
          <xdr:row>196</xdr:row>
          <xdr:rowOff>95250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57150</xdr:rowOff>
        </xdr:from>
        <xdr:to>
          <xdr:col>51</xdr:col>
          <xdr:colOff>66675</xdr:colOff>
          <xdr:row>198</xdr:row>
          <xdr:rowOff>38100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467</xdr:row>
          <xdr:rowOff>171450</xdr:rowOff>
        </xdr:from>
        <xdr:to>
          <xdr:col>15</xdr:col>
          <xdr:colOff>76200</xdr:colOff>
          <xdr:row>471</xdr:row>
          <xdr:rowOff>0</xdr:rowOff>
        </xdr:to>
        <xdr:grpSp>
          <xdr:nvGrpSpPr>
            <xdr:cNvPr id="251" name="Group 511"/>
            <xdr:cNvGrpSpPr>
              <a:grpSpLocks/>
            </xdr:cNvGrpSpPr>
          </xdr:nvGrpSpPr>
          <xdr:grpSpPr bwMode="auto">
            <a:xfrm>
              <a:off x="581025" y="84143850"/>
              <a:ext cx="1676400" cy="590550"/>
              <a:chOff x="44" y="3557"/>
              <a:chExt cx="176" cy="62"/>
            </a:xfrm>
          </xdr:grpSpPr>
          <xdr:sp macro="" textlink="">
            <xdr:nvSpPr>
              <xdr:cNvPr id="1233" name="Check Box 209" hidden="1">
                <a:extLst>
                  <a:ext uri="{63B3BB69-23CF-44E3-9099-C40C66FF867C}">
                    <a14:compatExt spid="_x0000_s1233"/>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34" name="Check Box 210" hidden="1">
                <a:extLst>
                  <a:ext uri="{63B3BB69-23CF-44E3-9099-C40C66FF867C}">
                    <a14:compatExt spid="_x0000_s1234"/>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35" name="Check Box 211" hidden="1">
                <a:extLst>
                  <a:ext uri="{63B3BB69-23CF-44E3-9099-C40C66FF867C}">
                    <a14:compatExt spid="_x0000_s1235"/>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517</xdr:row>
          <xdr:rowOff>76200</xdr:rowOff>
        </xdr:from>
        <xdr:to>
          <xdr:col>9</xdr:col>
          <xdr:colOff>95250</xdr:colOff>
          <xdr:row>518</xdr:row>
          <xdr:rowOff>104775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518</xdr:row>
          <xdr:rowOff>85725</xdr:rowOff>
        </xdr:from>
        <xdr:to>
          <xdr:col>9</xdr:col>
          <xdr:colOff>95250</xdr:colOff>
          <xdr:row>519</xdr:row>
          <xdr:rowOff>114300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525</xdr:row>
          <xdr:rowOff>76200</xdr:rowOff>
        </xdr:from>
        <xdr:to>
          <xdr:col>9</xdr:col>
          <xdr:colOff>95250</xdr:colOff>
          <xdr:row>526</xdr:row>
          <xdr:rowOff>104775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526</xdr:row>
          <xdr:rowOff>85725</xdr:rowOff>
        </xdr:from>
        <xdr:to>
          <xdr:col>9</xdr:col>
          <xdr:colOff>95250</xdr:colOff>
          <xdr:row>527</xdr:row>
          <xdr:rowOff>114300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604</xdr:row>
          <xdr:rowOff>85725</xdr:rowOff>
        </xdr:from>
        <xdr:to>
          <xdr:col>10</xdr:col>
          <xdr:colOff>114300</xdr:colOff>
          <xdr:row>605</xdr:row>
          <xdr:rowOff>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604</xdr:row>
          <xdr:rowOff>57150</xdr:rowOff>
        </xdr:from>
        <xdr:to>
          <xdr:col>23</xdr:col>
          <xdr:colOff>28575</xdr:colOff>
          <xdr:row>605</xdr:row>
          <xdr:rowOff>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567</xdr:row>
          <xdr:rowOff>0</xdr:rowOff>
        </xdr:from>
        <xdr:to>
          <xdr:col>50</xdr:col>
          <xdr:colOff>95250</xdr:colOff>
          <xdr:row>568</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567</xdr:row>
          <xdr:rowOff>171450</xdr:rowOff>
        </xdr:from>
        <xdr:to>
          <xdr:col>50</xdr:col>
          <xdr:colOff>95250</xdr:colOff>
          <xdr:row>568</xdr:row>
          <xdr:rowOff>180975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569</xdr:row>
          <xdr:rowOff>0</xdr:rowOff>
        </xdr:from>
        <xdr:to>
          <xdr:col>50</xdr:col>
          <xdr:colOff>95250</xdr:colOff>
          <xdr:row>570</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569</xdr:row>
          <xdr:rowOff>171450</xdr:rowOff>
        </xdr:from>
        <xdr:to>
          <xdr:col>50</xdr:col>
          <xdr:colOff>95250</xdr:colOff>
          <xdr:row>570</xdr:row>
          <xdr:rowOff>180975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452</xdr:row>
          <xdr:rowOff>38100</xdr:rowOff>
        </xdr:from>
        <xdr:to>
          <xdr:col>16</xdr:col>
          <xdr:colOff>9525</xdr:colOff>
          <xdr:row>457</xdr:row>
          <xdr:rowOff>180975</xdr:rowOff>
        </xdr:to>
        <xdr:grpSp>
          <xdr:nvGrpSpPr>
            <xdr:cNvPr id="265" name="グループ化 264"/>
            <xdr:cNvGrpSpPr/>
          </xdr:nvGrpSpPr>
          <xdr:grpSpPr>
            <a:xfrm>
              <a:off x="581025" y="81248250"/>
              <a:ext cx="1733550" cy="1095375"/>
              <a:chOff x="409575" y="47291642"/>
              <a:chExt cx="1733550" cy="1112721"/>
            </a:xfrm>
          </xdr:grpSpPr>
          <xdr:sp macro="" textlink="">
            <xdr:nvSpPr>
              <xdr:cNvPr id="1246" name="Check Box 222" hidden="1">
                <a:extLst>
                  <a:ext uri="{63B3BB69-23CF-44E3-9099-C40C66FF867C}">
                    <a14:compatExt spid="_x0000_s1246"/>
                  </a:ext>
                </a:extLst>
              </xdr:cNvPr>
              <xdr:cNvSpPr/>
            </xdr:nvSpPr>
            <xdr:spPr bwMode="auto">
              <a:xfrm>
                <a:off x="409575" y="47663101"/>
                <a:ext cx="1733550"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1247" name="Check Box 223" hidden="1">
                <a:extLst>
                  <a:ext uri="{63B3BB69-23CF-44E3-9099-C40C66FF867C}">
                    <a14:compatExt spid="_x0000_s1247"/>
                  </a:ext>
                </a:extLst>
              </xdr:cNvPr>
              <xdr:cNvSpPr/>
            </xdr:nvSpPr>
            <xdr:spPr bwMode="auto">
              <a:xfrm>
                <a:off x="409575" y="47291642"/>
                <a:ext cx="1283561" cy="186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1248" name="Check Box 224" hidden="1">
                <a:extLst>
                  <a:ext uri="{63B3BB69-23CF-44E3-9099-C40C66FF867C}">
                    <a14:compatExt spid="_x0000_s1248"/>
                  </a:ext>
                </a:extLst>
              </xdr:cNvPr>
              <xdr:cNvSpPr/>
            </xdr:nvSpPr>
            <xdr:spPr bwMode="auto">
              <a:xfrm>
                <a:off x="409575" y="47462223"/>
                <a:ext cx="1293140" cy="200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1249" name="Check Box 225" hidden="1">
                <a:extLst>
                  <a:ext uri="{63B3BB69-23CF-44E3-9099-C40C66FF867C}">
                    <a14:compatExt spid="_x0000_s1249"/>
                  </a:ext>
                </a:extLst>
              </xdr:cNvPr>
              <xdr:cNvSpPr/>
            </xdr:nvSpPr>
            <xdr:spPr bwMode="auto">
              <a:xfrm>
                <a:off x="409575" y="48042251"/>
                <a:ext cx="1341034" cy="200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1250" name="Check Box 226" hidden="1">
                <a:extLst>
                  <a:ext uri="{63B3BB69-23CF-44E3-9099-C40C66FF867C}">
                    <a14:compatExt spid="_x0000_s1250"/>
                  </a:ext>
                </a:extLst>
              </xdr:cNvPr>
              <xdr:cNvSpPr/>
            </xdr:nvSpPr>
            <xdr:spPr bwMode="auto">
              <a:xfrm>
                <a:off x="409575" y="47854594"/>
                <a:ext cx="1695450" cy="172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1251" name="Check Box 227" hidden="1">
                <a:extLst>
                  <a:ext uri="{63B3BB69-23CF-44E3-9099-C40C66FF867C}">
                    <a14:compatExt spid="_x0000_s1251"/>
                  </a:ext>
                </a:extLst>
              </xdr:cNvPr>
              <xdr:cNvSpPr/>
            </xdr:nvSpPr>
            <xdr:spPr bwMode="auto">
              <a:xfrm>
                <a:off x="409575" y="48243469"/>
                <a:ext cx="1341034" cy="1608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0</xdr:rowOff>
        </xdr:from>
        <xdr:to>
          <xdr:col>43</xdr:col>
          <xdr:colOff>76200</xdr:colOff>
          <xdr:row>587</xdr:row>
          <xdr:rowOff>9525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171450</xdr:rowOff>
        </xdr:from>
        <xdr:to>
          <xdr:col>43</xdr:col>
          <xdr:colOff>76200</xdr:colOff>
          <xdr:row>587</xdr:row>
          <xdr:rowOff>180975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0</xdr:rowOff>
        </xdr:from>
        <xdr:to>
          <xdr:col>43</xdr:col>
          <xdr:colOff>76200</xdr:colOff>
          <xdr:row>589</xdr:row>
          <xdr:rowOff>9525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171450</xdr:rowOff>
        </xdr:from>
        <xdr:to>
          <xdr:col>43</xdr:col>
          <xdr:colOff>76200</xdr:colOff>
          <xdr:row>589</xdr:row>
          <xdr:rowOff>180975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0</xdr:rowOff>
        </xdr:from>
        <xdr:to>
          <xdr:col>43</xdr:col>
          <xdr:colOff>76200</xdr:colOff>
          <xdr:row>587</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171450</xdr:rowOff>
        </xdr:from>
        <xdr:to>
          <xdr:col>43</xdr:col>
          <xdr:colOff>76200</xdr:colOff>
          <xdr:row>587</xdr:row>
          <xdr:rowOff>180975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0</xdr:rowOff>
        </xdr:from>
        <xdr:to>
          <xdr:col>43</xdr:col>
          <xdr:colOff>76200</xdr:colOff>
          <xdr:row>589</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171450</xdr:rowOff>
        </xdr:from>
        <xdr:to>
          <xdr:col>43</xdr:col>
          <xdr:colOff>76200</xdr:colOff>
          <xdr:row>589</xdr:row>
          <xdr:rowOff>180975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571</xdr:row>
          <xdr:rowOff>0</xdr:rowOff>
        </xdr:from>
        <xdr:to>
          <xdr:col>50</xdr:col>
          <xdr:colOff>95250</xdr:colOff>
          <xdr:row>572</xdr:row>
          <xdr:rowOff>9525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571</xdr:row>
          <xdr:rowOff>171450</xdr:rowOff>
        </xdr:from>
        <xdr:to>
          <xdr:col>50</xdr:col>
          <xdr:colOff>95250</xdr:colOff>
          <xdr:row>572</xdr:row>
          <xdr:rowOff>180975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573</xdr:row>
          <xdr:rowOff>0</xdr:rowOff>
        </xdr:from>
        <xdr:to>
          <xdr:col>50</xdr:col>
          <xdr:colOff>95250</xdr:colOff>
          <xdr:row>574</xdr:row>
          <xdr:rowOff>9525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573</xdr:row>
          <xdr:rowOff>171450</xdr:rowOff>
        </xdr:from>
        <xdr:to>
          <xdr:col>50</xdr:col>
          <xdr:colOff>95250</xdr:colOff>
          <xdr:row>574</xdr:row>
          <xdr:rowOff>180975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575</xdr:row>
          <xdr:rowOff>0</xdr:rowOff>
        </xdr:from>
        <xdr:to>
          <xdr:col>50</xdr:col>
          <xdr:colOff>95250</xdr:colOff>
          <xdr:row>576</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575</xdr:row>
          <xdr:rowOff>171450</xdr:rowOff>
        </xdr:from>
        <xdr:to>
          <xdr:col>50</xdr:col>
          <xdr:colOff>95250</xdr:colOff>
          <xdr:row>576</xdr:row>
          <xdr:rowOff>180975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367</xdr:row>
          <xdr:rowOff>0</xdr:rowOff>
        </xdr:from>
        <xdr:to>
          <xdr:col>9</xdr:col>
          <xdr:colOff>95250</xdr:colOff>
          <xdr:row>370</xdr:row>
          <xdr:rowOff>19050</xdr:rowOff>
        </xdr:to>
        <xdr:grpSp>
          <xdr:nvGrpSpPr>
            <xdr:cNvPr id="286" name="Group 6"/>
            <xdr:cNvGrpSpPr>
              <a:grpSpLocks/>
            </xdr:cNvGrpSpPr>
          </xdr:nvGrpSpPr>
          <xdr:grpSpPr bwMode="auto">
            <a:xfrm>
              <a:off x="676275" y="64008000"/>
              <a:ext cx="762000" cy="590550"/>
              <a:chOff x="47" y="3669"/>
              <a:chExt cx="78" cy="60"/>
            </a:xfrm>
          </xdr:grpSpPr>
          <xdr:sp macro="" textlink="">
            <xdr:nvSpPr>
              <xdr:cNvPr id="1266" name="Check Box 242" hidden="1">
                <a:extLst>
                  <a:ext uri="{63B3BB69-23CF-44E3-9099-C40C66FF867C}">
                    <a14:compatExt spid="_x0000_s126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67" name="Check Box 243" hidden="1">
                <a:extLst>
                  <a:ext uri="{63B3BB69-23CF-44E3-9099-C40C66FF867C}">
                    <a14:compatExt spid="_x0000_s126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68" name="Check Box 244" hidden="1">
                <a:extLst>
                  <a:ext uri="{63B3BB69-23CF-44E3-9099-C40C66FF867C}">
                    <a14:compatExt spid="_x0000_s126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370</xdr:row>
          <xdr:rowOff>0</xdr:rowOff>
        </xdr:from>
        <xdr:to>
          <xdr:col>13</xdr:col>
          <xdr:colOff>114300</xdr:colOff>
          <xdr:row>373</xdr:row>
          <xdr:rowOff>0</xdr:rowOff>
        </xdr:to>
        <xdr:grpSp>
          <xdr:nvGrpSpPr>
            <xdr:cNvPr id="290" name="Group 490"/>
            <xdr:cNvGrpSpPr>
              <a:grpSpLocks/>
            </xdr:cNvGrpSpPr>
          </xdr:nvGrpSpPr>
          <xdr:grpSpPr bwMode="auto">
            <a:xfrm>
              <a:off x="676275" y="64579500"/>
              <a:ext cx="1371600" cy="571500"/>
              <a:chOff x="47" y="3669"/>
              <a:chExt cx="78" cy="60"/>
            </a:xfrm>
          </xdr:grpSpPr>
          <xdr:sp macro="" textlink="">
            <xdr:nvSpPr>
              <xdr:cNvPr id="1269" name="Check Box 245" hidden="1">
                <a:extLst>
                  <a:ext uri="{63B3BB69-23CF-44E3-9099-C40C66FF867C}">
                    <a14:compatExt spid="_x0000_s126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70" name="Check Box 246" hidden="1">
                <a:extLst>
                  <a:ext uri="{63B3BB69-23CF-44E3-9099-C40C66FF867C}">
                    <a14:compatExt spid="_x0000_s127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71" name="Check Box 247" hidden="1">
                <a:extLst>
                  <a:ext uri="{63B3BB69-23CF-44E3-9099-C40C66FF867C}">
                    <a14:compatExt spid="_x0000_s127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367</xdr:row>
          <xdr:rowOff>0</xdr:rowOff>
        </xdr:from>
        <xdr:to>
          <xdr:col>33</xdr:col>
          <xdr:colOff>95250</xdr:colOff>
          <xdr:row>370</xdr:row>
          <xdr:rowOff>19050</xdr:rowOff>
        </xdr:to>
        <xdr:grpSp>
          <xdr:nvGrpSpPr>
            <xdr:cNvPr id="294" name="Group 6"/>
            <xdr:cNvGrpSpPr>
              <a:grpSpLocks/>
            </xdr:cNvGrpSpPr>
          </xdr:nvGrpSpPr>
          <xdr:grpSpPr bwMode="auto">
            <a:xfrm>
              <a:off x="3981450" y="64008000"/>
              <a:ext cx="771525" cy="590550"/>
              <a:chOff x="47" y="3669"/>
              <a:chExt cx="78" cy="60"/>
            </a:xfrm>
          </xdr:grpSpPr>
          <xdr:sp macro="" textlink="">
            <xdr:nvSpPr>
              <xdr:cNvPr id="1272" name="Check Box 248" hidden="1">
                <a:extLst>
                  <a:ext uri="{63B3BB69-23CF-44E3-9099-C40C66FF867C}">
                    <a14:compatExt spid="_x0000_s127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73" name="Check Box 249" hidden="1">
                <a:extLst>
                  <a:ext uri="{63B3BB69-23CF-44E3-9099-C40C66FF867C}">
                    <a14:compatExt spid="_x0000_s127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74" name="Check Box 250" hidden="1">
                <a:extLst>
                  <a:ext uri="{63B3BB69-23CF-44E3-9099-C40C66FF867C}">
                    <a14:compatExt spid="_x0000_s127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370</xdr:row>
          <xdr:rowOff>0</xdr:rowOff>
        </xdr:from>
        <xdr:to>
          <xdr:col>37</xdr:col>
          <xdr:colOff>114300</xdr:colOff>
          <xdr:row>373</xdr:row>
          <xdr:rowOff>0</xdr:rowOff>
        </xdr:to>
        <xdr:grpSp>
          <xdr:nvGrpSpPr>
            <xdr:cNvPr id="298" name="Group 490"/>
            <xdr:cNvGrpSpPr>
              <a:grpSpLocks/>
            </xdr:cNvGrpSpPr>
          </xdr:nvGrpSpPr>
          <xdr:grpSpPr bwMode="auto">
            <a:xfrm>
              <a:off x="3981450" y="64579500"/>
              <a:ext cx="1285875" cy="571500"/>
              <a:chOff x="47" y="3669"/>
              <a:chExt cx="78" cy="60"/>
            </a:xfrm>
          </xdr:grpSpPr>
          <xdr:sp macro="" textlink="">
            <xdr:nvSpPr>
              <xdr:cNvPr id="1275" name="Check Box 251" hidden="1">
                <a:extLst>
                  <a:ext uri="{63B3BB69-23CF-44E3-9099-C40C66FF867C}">
                    <a14:compatExt spid="_x0000_s127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76" name="Check Box 252" hidden="1">
                <a:extLst>
                  <a:ext uri="{63B3BB69-23CF-44E3-9099-C40C66FF867C}">
                    <a14:compatExt spid="_x0000_s127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77" name="Check Box 253" hidden="1">
                <a:extLst>
                  <a:ext uri="{63B3BB69-23CF-44E3-9099-C40C66FF867C}">
                    <a14:compatExt spid="_x0000_s127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437</xdr:row>
          <xdr:rowOff>171450</xdr:rowOff>
        </xdr:from>
        <xdr:to>
          <xdr:col>9</xdr:col>
          <xdr:colOff>19050</xdr:colOff>
          <xdr:row>438</xdr:row>
          <xdr:rowOff>171450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440</xdr:row>
          <xdr:rowOff>171450</xdr:rowOff>
        </xdr:from>
        <xdr:to>
          <xdr:col>9</xdr:col>
          <xdr:colOff>19050</xdr:colOff>
          <xdr:row>441</xdr:row>
          <xdr:rowOff>171450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330</xdr:row>
          <xdr:rowOff>38100</xdr:rowOff>
        </xdr:from>
        <xdr:to>
          <xdr:col>5</xdr:col>
          <xdr:colOff>9525</xdr:colOff>
          <xdr:row>331</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335</xdr:row>
          <xdr:rowOff>0</xdr:rowOff>
        </xdr:from>
        <xdr:to>
          <xdr:col>5</xdr:col>
          <xdr:colOff>19050</xdr:colOff>
          <xdr:row>336</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335</xdr:row>
          <xdr:rowOff>0</xdr:rowOff>
        </xdr:from>
        <xdr:to>
          <xdr:col>21</xdr:col>
          <xdr:colOff>57150</xdr:colOff>
          <xdr:row>336</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394</xdr:row>
          <xdr:rowOff>171450</xdr:rowOff>
        </xdr:from>
        <xdr:to>
          <xdr:col>9</xdr:col>
          <xdr:colOff>19050</xdr:colOff>
          <xdr:row>395</xdr:row>
          <xdr:rowOff>171450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413</xdr:row>
          <xdr:rowOff>171450</xdr:rowOff>
        </xdr:from>
        <xdr:to>
          <xdr:col>9</xdr:col>
          <xdr:colOff>19050</xdr:colOff>
          <xdr:row>414</xdr:row>
          <xdr:rowOff>171450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428</xdr:row>
          <xdr:rowOff>171450</xdr:rowOff>
        </xdr:from>
        <xdr:to>
          <xdr:col>9</xdr:col>
          <xdr:colOff>19050</xdr:colOff>
          <xdr:row>429</xdr:row>
          <xdr:rowOff>171450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123825</xdr:rowOff>
        </xdr:from>
        <xdr:to>
          <xdr:col>4</xdr:col>
          <xdr:colOff>95250</xdr:colOff>
          <xdr:row>44</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114300</xdr:rowOff>
        </xdr:from>
        <xdr:to>
          <xdr:col>5</xdr:col>
          <xdr:colOff>104775</xdr:colOff>
          <xdr:row>51</xdr:row>
          <xdr:rowOff>38100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123825</xdr:rowOff>
        </xdr:from>
        <xdr:to>
          <xdr:col>4</xdr:col>
          <xdr:colOff>114300</xdr:colOff>
          <xdr:row>58</xdr:row>
          <xdr:rowOff>9525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104775</xdr:rowOff>
        </xdr:from>
        <xdr:to>
          <xdr:col>5</xdr:col>
          <xdr:colOff>38100</xdr:colOff>
          <xdr:row>65</xdr:row>
          <xdr:rowOff>28575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345</xdr:row>
          <xdr:rowOff>0</xdr:rowOff>
        </xdr:from>
        <xdr:to>
          <xdr:col>9</xdr:col>
          <xdr:colOff>95250</xdr:colOff>
          <xdr:row>348</xdr:row>
          <xdr:rowOff>19050</xdr:rowOff>
        </xdr:to>
        <xdr:grpSp>
          <xdr:nvGrpSpPr>
            <xdr:cNvPr id="2" name="Group 6"/>
            <xdr:cNvGrpSpPr>
              <a:grpSpLocks/>
            </xdr:cNvGrpSpPr>
          </xdr:nvGrpSpPr>
          <xdr:grpSpPr bwMode="auto">
            <a:xfrm>
              <a:off x="676275" y="60055125"/>
              <a:ext cx="762000" cy="561975"/>
              <a:chOff x="47" y="3669"/>
              <a:chExt cx="78" cy="60"/>
            </a:xfrm>
          </xdr:grpSpPr>
          <xdr:sp macro="" textlink="">
            <xdr:nvSpPr>
              <xdr:cNvPr id="2049" name="Check Box 1" hidden="1">
                <a:extLst>
                  <a:ext uri="{63B3BB69-23CF-44E3-9099-C40C66FF867C}">
                    <a14:compatExt spid="_x0000_s204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50" name="Check Box 2" hidden="1">
                <a:extLst>
                  <a:ext uri="{63B3BB69-23CF-44E3-9099-C40C66FF867C}">
                    <a14:compatExt spid="_x0000_s205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51" name="Check Box 3" hidden="1">
                <a:extLst>
                  <a:ext uri="{63B3BB69-23CF-44E3-9099-C40C66FF867C}">
                    <a14:compatExt spid="_x0000_s205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291</xdr:row>
          <xdr:rowOff>123825</xdr:rowOff>
        </xdr:from>
        <xdr:to>
          <xdr:col>9</xdr:col>
          <xdr:colOff>47625</xdr:colOff>
          <xdr:row>293</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215</xdr:row>
          <xdr:rowOff>152400</xdr:rowOff>
        </xdr:from>
        <xdr:to>
          <xdr:col>38</xdr:col>
          <xdr:colOff>28575</xdr:colOff>
          <xdr:row>219</xdr:row>
          <xdr:rowOff>28575</xdr:rowOff>
        </xdr:to>
        <xdr:grpSp>
          <xdr:nvGrpSpPr>
            <xdr:cNvPr id="7" name="Group 523"/>
            <xdr:cNvGrpSpPr>
              <a:grpSpLocks/>
            </xdr:cNvGrpSpPr>
          </xdr:nvGrpSpPr>
          <xdr:grpSpPr bwMode="auto">
            <a:xfrm>
              <a:off x="4257675" y="36957000"/>
              <a:ext cx="1047750" cy="561975"/>
              <a:chOff x="447" y="2888"/>
              <a:chExt cx="110" cy="59"/>
            </a:xfrm>
          </xdr:grpSpPr>
          <xdr:sp macro="" textlink="">
            <xdr:nvSpPr>
              <xdr:cNvPr id="2053" name="Check Box 5" hidden="1">
                <a:extLst>
                  <a:ext uri="{63B3BB69-23CF-44E3-9099-C40C66FF867C}">
                    <a14:compatExt spid="_x0000_s205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54" name="Check Box 6" hidden="1">
                <a:extLst>
                  <a:ext uri="{63B3BB69-23CF-44E3-9099-C40C66FF867C}">
                    <a14:compatExt spid="_x0000_s205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5" name="Check Box 7" hidden="1">
                <a:extLst>
                  <a:ext uri="{63B3BB69-23CF-44E3-9099-C40C66FF867C}">
                    <a14:compatExt spid="_x0000_s205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162</xdr:row>
          <xdr:rowOff>0</xdr:rowOff>
        </xdr:from>
        <xdr:to>
          <xdr:col>9</xdr:col>
          <xdr:colOff>114300</xdr:colOff>
          <xdr:row>163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95250</xdr:colOff>
          <xdr:row>164</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190500</xdr:rowOff>
        </xdr:from>
        <xdr:to>
          <xdr:col>5</xdr:col>
          <xdr:colOff>28575</xdr:colOff>
          <xdr:row>165</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348</xdr:row>
          <xdr:rowOff>0</xdr:rowOff>
        </xdr:from>
        <xdr:to>
          <xdr:col>13</xdr:col>
          <xdr:colOff>114300</xdr:colOff>
          <xdr:row>351</xdr:row>
          <xdr:rowOff>19050</xdr:rowOff>
        </xdr:to>
        <xdr:grpSp>
          <xdr:nvGrpSpPr>
            <xdr:cNvPr id="14" name="Group 490"/>
            <xdr:cNvGrpSpPr>
              <a:grpSpLocks/>
            </xdr:cNvGrpSpPr>
          </xdr:nvGrpSpPr>
          <xdr:grpSpPr bwMode="auto">
            <a:xfrm>
              <a:off x="676275" y="60598050"/>
              <a:ext cx="1371600" cy="561975"/>
              <a:chOff x="47" y="3669"/>
              <a:chExt cx="78" cy="60"/>
            </a:xfrm>
          </xdr:grpSpPr>
          <xdr:sp macro="" textlink="">
            <xdr:nvSpPr>
              <xdr:cNvPr id="2059" name="Check Box 11" hidden="1">
                <a:extLst>
                  <a:ext uri="{63B3BB69-23CF-44E3-9099-C40C66FF867C}">
                    <a14:compatExt spid="_x0000_s205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60" name="Check Box 12" hidden="1">
                <a:extLst>
                  <a:ext uri="{63B3BB69-23CF-44E3-9099-C40C66FF867C}">
                    <a14:compatExt spid="_x0000_s206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61" name="Check Box 13" hidden="1">
                <a:extLst>
                  <a:ext uri="{63B3BB69-23CF-44E3-9099-C40C66FF867C}">
                    <a14:compatExt spid="_x0000_s206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351</xdr:row>
          <xdr:rowOff>0</xdr:rowOff>
        </xdr:from>
        <xdr:to>
          <xdr:col>13</xdr:col>
          <xdr:colOff>114300</xdr:colOff>
          <xdr:row>354</xdr:row>
          <xdr:rowOff>19050</xdr:rowOff>
        </xdr:to>
        <xdr:grpSp>
          <xdr:nvGrpSpPr>
            <xdr:cNvPr id="18" name="Group 494"/>
            <xdr:cNvGrpSpPr>
              <a:grpSpLocks/>
            </xdr:cNvGrpSpPr>
          </xdr:nvGrpSpPr>
          <xdr:grpSpPr bwMode="auto">
            <a:xfrm>
              <a:off x="676275" y="61140975"/>
              <a:ext cx="1371600" cy="590550"/>
              <a:chOff x="47" y="3669"/>
              <a:chExt cx="78" cy="60"/>
            </a:xfrm>
          </xdr:grpSpPr>
          <xdr:sp macro="" textlink="">
            <xdr:nvSpPr>
              <xdr:cNvPr id="2062" name="Check Box 14" hidden="1">
                <a:extLst>
                  <a:ext uri="{63B3BB69-23CF-44E3-9099-C40C66FF867C}">
                    <a14:compatExt spid="_x0000_s206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63" name="Check Box 15" hidden="1">
                <a:extLst>
                  <a:ext uri="{63B3BB69-23CF-44E3-9099-C40C66FF867C}">
                    <a14:compatExt spid="_x0000_s206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64" name="Check Box 16" hidden="1">
                <a:extLst>
                  <a:ext uri="{63B3BB69-23CF-44E3-9099-C40C66FF867C}">
                    <a14:compatExt spid="_x0000_s206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354</xdr:row>
          <xdr:rowOff>0</xdr:rowOff>
        </xdr:from>
        <xdr:to>
          <xdr:col>13</xdr:col>
          <xdr:colOff>114300</xdr:colOff>
          <xdr:row>357</xdr:row>
          <xdr:rowOff>19050</xdr:rowOff>
        </xdr:to>
        <xdr:grpSp>
          <xdr:nvGrpSpPr>
            <xdr:cNvPr id="22" name="Group 498"/>
            <xdr:cNvGrpSpPr>
              <a:grpSpLocks/>
            </xdr:cNvGrpSpPr>
          </xdr:nvGrpSpPr>
          <xdr:grpSpPr bwMode="auto">
            <a:xfrm>
              <a:off x="676275" y="61712475"/>
              <a:ext cx="1371600" cy="590550"/>
              <a:chOff x="47" y="3669"/>
              <a:chExt cx="78" cy="60"/>
            </a:xfrm>
          </xdr:grpSpPr>
          <xdr:sp macro="" textlink="">
            <xdr:nvSpPr>
              <xdr:cNvPr id="2065" name="Check Box 17" hidden="1">
                <a:extLst>
                  <a:ext uri="{63B3BB69-23CF-44E3-9099-C40C66FF867C}">
                    <a14:compatExt spid="_x0000_s206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66" name="Check Box 18" hidden="1">
                <a:extLst>
                  <a:ext uri="{63B3BB69-23CF-44E3-9099-C40C66FF867C}">
                    <a14:compatExt spid="_x0000_s206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67" name="Check Box 19" hidden="1">
                <a:extLst>
                  <a:ext uri="{63B3BB69-23CF-44E3-9099-C40C66FF867C}">
                    <a14:compatExt spid="_x0000_s206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357</xdr:row>
          <xdr:rowOff>0</xdr:rowOff>
        </xdr:from>
        <xdr:to>
          <xdr:col>13</xdr:col>
          <xdr:colOff>114300</xdr:colOff>
          <xdr:row>360</xdr:row>
          <xdr:rowOff>0</xdr:rowOff>
        </xdr:to>
        <xdr:grpSp>
          <xdr:nvGrpSpPr>
            <xdr:cNvPr id="26" name="Group 502"/>
            <xdr:cNvGrpSpPr>
              <a:grpSpLocks/>
            </xdr:cNvGrpSpPr>
          </xdr:nvGrpSpPr>
          <xdr:grpSpPr bwMode="auto">
            <a:xfrm>
              <a:off x="676275" y="62283975"/>
              <a:ext cx="1371600" cy="571500"/>
              <a:chOff x="47" y="3669"/>
              <a:chExt cx="78" cy="60"/>
            </a:xfrm>
          </xdr:grpSpPr>
          <xdr:sp macro="" textlink="">
            <xdr:nvSpPr>
              <xdr:cNvPr id="2068" name="Check Box 20" hidden="1">
                <a:extLst>
                  <a:ext uri="{63B3BB69-23CF-44E3-9099-C40C66FF867C}">
                    <a14:compatExt spid="_x0000_s206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69" name="Check Box 21" hidden="1">
                <a:extLst>
                  <a:ext uri="{63B3BB69-23CF-44E3-9099-C40C66FF867C}">
                    <a14:compatExt spid="_x0000_s206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70" name="Check Box 22" hidden="1">
                <a:extLst>
                  <a:ext uri="{63B3BB69-23CF-44E3-9099-C40C66FF867C}">
                    <a14:compatExt spid="_x0000_s207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475</xdr:row>
          <xdr:rowOff>0</xdr:rowOff>
        </xdr:from>
        <xdr:to>
          <xdr:col>15</xdr:col>
          <xdr:colOff>76200</xdr:colOff>
          <xdr:row>478</xdr:row>
          <xdr:rowOff>0</xdr:rowOff>
        </xdr:to>
        <xdr:grpSp>
          <xdr:nvGrpSpPr>
            <xdr:cNvPr id="30" name="Group 511"/>
            <xdr:cNvGrpSpPr>
              <a:grpSpLocks/>
            </xdr:cNvGrpSpPr>
          </xdr:nvGrpSpPr>
          <xdr:grpSpPr bwMode="auto">
            <a:xfrm>
              <a:off x="581025" y="85496400"/>
              <a:ext cx="1676400" cy="571500"/>
              <a:chOff x="44" y="3557"/>
              <a:chExt cx="176" cy="62"/>
            </a:xfrm>
          </xdr:grpSpPr>
          <xdr:sp macro="" textlink="">
            <xdr:nvSpPr>
              <xdr:cNvPr id="2071" name="Check Box 23" hidden="1">
                <a:extLst>
                  <a:ext uri="{63B3BB69-23CF-44E3-9099-C40C66FF867C}">
                    <a14:compatExt spid="_x0000_s2071"/>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2072" name="Check Box 24" hidden="1">
                <a:extLst>
                  <a:ext uri="{63B3BB69-23CF-44E3-9099-C40C66FF867C}">
                    <a14:compatExt spid="_x0000_s2072"/>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2073" name="Check Box 25" hidden="1">
                <a:extLst>
                  <a:ext uri="{63B3BB69-23CF-44E3-9099-C40C66FF867C}">
                    <a14:compatExt spid="_x0000_s2073"/>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478</xdr:row>
          <xdr:rowOff>0</xdr:rowOff>
        </xdr:from>
        <xdr:to>
          <xdr:col>15</xdr:col>
          <xdr:colOff>95250</xdr:colOff>
          <xdr:row>481</xdr:row>
          <xdr:rowOff>19050</xdr:rowOff>
        </xdr:to>
        <xdr:grpSp>
          <xdr:nvGrpSpPr>
            <xdr:cNvPr id="34" name="Group 515"/>
            <xdr:cNvGrpSpPr>
              <a:grpSpLocks/>
            </xdr:cNvGrpSpPr>
          </xdr:nvGrpSpPr>
          <xdr:grpSpPr bwMode="auto">
            <a:xfrm>
              <a:off x="590550" y="86067900"/>
              <a:ext cx="1685925" cy="590550"/>
              <a:chOff x="44" y="3557"/>
              <a:chExt cx="176" cy="62"/>
            </a:xfrm>
          </xdr:grpSpPr>
          <xdr:sp macro="" textlink="">
            <xdr:nvSpPr>
              <xdr:cNvPr id="2074" name="Check Box 26" hidden="1">
                <a:extLst>
                  <a:ext uri="{63B3BB69-23CF-44E3-9099-C40C66FF867C}">
                    <a14:compatExt spid="_x0000_s2074"/>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2075" name="Check Box 27" hidden="1">
                <a:extLst>
                  <a:ext uri="{63B3BB69-23CF-44E3-9099-C40C66FF867C}">
                    <a14:compatExt spid="_x0000_s2075"/>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2076" name="Check Box 28" hidden="1">
                <a:extLst>
                  <a:ext uri="{63B3BB69-23CF-44E3-9099-C40C66FF867C}">
                    <a14:compatExt spid="_x0000_s2076"/>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533</xdr:row>
          <xdr:rowOff>0</xdr:rowOff>
        </xdr:from>
        <xdr:to>
          <xdr:col>20</xdr:col>
          <xdr:colOff>0</xdr:colOff>
          <xdr:row>534</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534</xdr:row>
          <xdr:rowOff>47625</xdr:rowOff>
        </xdr:from>
        <xdr:to>
          <xdr:col>19</xdr:col>
          <xdr:colOff>28575</xdr:colOff>
          <xdr:row>535</xdr:row>
          <xdr:rowOff>85725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215</xdr:row>
          <xdr:rowOff>142875</xdr:rowOff>
        </xdr:from>
        <xdr:to>
          <xdr:col>10</xdr:col>
          <xdr:colOff>19050</xdr:colOff>
          <xdr:row>219</xdr:row>
          <xdr:rowOff>19050</xdr:rowOff>
        </xdr:to>
        <xdr:grpSp>
          <xdr:nvGrpSpPr>
            <xdr:cNvPr id="40" name="Group 528"/>
            <xdr:cNvGrpSpPr>
              <a:grpSpLocks/>
            </xdr:cNvGrpSpPr>
          </xdr:nvGrpSpPr>
          <xdr:grpSpPr bwMode="auto">
            <a:xfrm>
              <a:off x="533400" y="36947475"/>
              <a:ext cx="1047750" cy="561975"/>
              <a:chOff x="447" y="2888"/>
              <a:chExt cx="110" cy="59"/>
            </a:xfrm>
          </xdr:grpSpPr>
          <xdr:sp macro="" textlink="">
            <xdr:nvSpPr>
              <xdr:cNvPr id="2079" name="Check Box 31" hidden="1">
                <a:extLst>
                  <a:ext uri="{63B3BB69-23CF-44E3-9099-C40C66FF867C}">
                    <a14:compatExt spid="_x0000_s207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0" name="Check Box 32" hidden="1">
                <a:extLst>
                  <a:ext uri="{63B3BB69-23CF-44E3-9099-C40C66FF867C}">
                    <a14:compatExt spid="_x0000_s208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1" name="Check Box 33" hidden="1">
                <a:extLst>
                  <a:ext uri="{63B3BB69-23CF-44E3-9099-C40C66FF867C}">
                    <a14:compatExt spid="_x0000_s208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219</xdr:row>
          <xdr:rowOff>152400</xdr:rowOff>
        </xdr:from>
        <xdr:to>
          <xdr:col>38</xdr:col>
          <xdr:colOff>28575</xdr:colOff>
          <xdr:row>223</xdr:row>
          <xdr:rowOff>28575</xdr:rowOff>
        </xdr:to>
        <xdr:grpSp>
          <xdr:nvGrpSpPr>
            <xdr:cNvPr id="44" name="Group 532"/>
            <xdr:cNvGrpSpPr>
              <a:grpSpLocks/>
            </xdr:cNvGrpSpPr>
          </xdr:nvGrpSpPr>
          <xdr:grpSpPr bwMode="auto">
            <a:xfrm>
              <a:off x="4257675" y="37642800"/>
              <a:ext cx="1047750" cy="561975"/>
              <a:chOff x="447" y="2888"/>
              <a:chExt cx="110" cy="59"/>
            </a:xfrm>
          </xdr:grpSpPr>
          <xdr:sp macro="" textlink="">
            <xdr:nvSpPr>
              <xdr:cNvPr id="2082" name="Check Box 34" hidden="1">
                <a:extLst>
                  <a:ext uri="{63B3BB69-23CF-44E3-9099-C40C66FF867C}">
                    <a14:compatExt spid="_x0000_s208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3" name="Check Box 35" hidden="1">
                <a:extLst>
                  <a:ext uri="{63B3BB69-23CF-44E3-9099-C40C66FF867C}">
                    <a14:compatExt spid="_x0000_s208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4" name="Check Box 36" hidden="1">
                <a:extLst>
                  <a:ext uri="{63B3BB69-23CF-44E3-9099-C40C66FF867C}">
                    <a14:compatExt spid="_x0000_s208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219</xdr:row>
          <xdr:rowOff>142875</xdr:rowOff>
        </xdr:from>
        <xdr:to>
          <xdr:col>10</xdr:col>
          <xdr:colOff>19050</xdr:colOff>
          <xdr:row>223</xdr:row>
          <xdr:rowOff>19050</xdr:rowOff>
        </xdr:to>
        <xdr:grpSp>
          <xdr:nvGrpSpPr>
            <xdr:cNvPr id="48" name="Group 536"/>
            <xdr:cNvGrpSpPr>
              <a:grpSpLocks/>
            </xdr:cNvGrpSpPr>
          </xdr:nvGrpSpPr>
          <xdr:grpSpPr bwMode="auto">
            <a:xfrm>
              <a:off x="533400" y="37633275"/>
              <a:ext cx="1047750" cy="561975"/>
              <a:chOff x="447" y="2888"/>
              <a:chExt cx="110" cy="59"/>
            </a:xfrm>
          </xdr:grpSpPr>
          <xdr:sp macro="" textlink="">
            <xdr:nvSpPr>
              <xdr:cNvPr id="2085" name="Check Box 37" hidden="1">
                <a:extLst>
                  <a:ext uri="{63B3BB69-23CF-44E3-9099-C40C66FF867C}">
                    <a14:compatExt spid="_x0000_s208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6" name="Check Box 38" hidden="1">
                <a:extLst>
                  <a:ext uri="{63B3BB69-23CF-44E3-9099-C40C66FF867C}">
                    <a14:compatExt spid="_x0000_s208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7" name="Check Box 39" hidden="1">
                <a:extLst>
                  <a:ext uri="{63B3BB69-23CF-44E3-9099-C40C66FF867C}">
                    <a14:compatExt spid="_x0000_s208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223</xdr:row>
          <xdr:rowOff>152400</xdr:rowOff>
        </xdr:from>
        <xdr:to>
          <xdr:col>38</xdr:col>
          <xdr:colOff>28575</xdr:colOff>
          <xdr:row>227</xdr:row>
          <xdr:rowOff>28575</xdr:rowOff>
        </xdr:to>
        <xdr:grpSp>
          <xdr:nvGrpSpPr>
            <xdr:cNvPr id="52" name="Group 540"/>
            <xdr:cNvGrpSpPr>
              <a:grpSpLocks/>
            </xdr:cNvGrpSpPr>
          </xdr:nvGrpSpPr>
          <xdr:grpSpPr bwMode="auto">
            <a:xfrm>
              <a:off x="4257675" y="38328600"/>
              <a:ext cx="1047750" cy="561975"/>
              <a:chOff x="447" y="2888"/>
              <a:chExt cx="110" cy="59"/>
            </a:xfrm>
          </xdr:grpSpPr>
          <xdr:sp macro="" textlink="">
            <xdr:nvSpPr>
              <xdr:cNvPr id="2088" name="Check Box 40" hidden="1">
                <a:extLst>
                  <a:ext uri="{63B3BB69-23CF-44E3-9099-C40C66FF867C}">
                    <a14:compatExt spid="_x0000_s208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9" name="Check Box 41" hidden="1">
                <a:extLst>
                  <a:ext uri="{63B3BB69-23CF-44E3-9099-C40C66FF867C}">
                    <a14:compatExt spid="_x0000_s208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0" name="Check Box 42" hidden="1">
                <a:extLst>
                  <a:ext uri="{63B3BB69-23CF-44E3-9099-C40C66FF867C}">
                    <a14:compatExt spid="_x0000_s209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223</xdr:row>
          <xdr:rowOff>142875</xdr:rowOff>
        </xdr:from>
        <xdr:to>
          <xdr:col>10</xdr:col>
          <xdr:colOff>19050</xdr:colOff>
          <xdr:row>227</xdr:row>
          <xdr:rowOff>19050</xdr:rowOff>
        </xdr:to>
        <xdr:grpSp>
          <xdr:nvGrpSpPr>
            <xdr:cNvPr id="56" name="Group 544"/>
            <xdr:cNvGrpSpPr>
              <a:grpSpLocks/>
            </xdr:cNvGrpSpPr>
          </xdr:nvGrpSpPr>
          <xdr:grpSpPr bwMode="auto">
            <a:xfrm>
              <a:off x="533400" y="38319075"/>
              <a:ext cx="1047750" cy="561975"/>
              <a:chOff x="447" y="2888"/>
              <a:chExt cx="110" cy="59"/>
            </a:xfrm>
          </xdr:grpSpPr>
          <xdr:sp macro="" textlink="">
            <xdr:nvSpPr>
              <xdr:cNvPr id="2091" name="Check Box 43" hidden="1">
                <a:extLst>
                  <a:ext uri="{63B3BB69-23CF-44E3-9099-C40C66FF867C}">
                    <a14:compatExt spid="_x0000_s209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92" name="Check Box 44" hidden="1">
                <a:extLst>
                  <a:ext uri="{63B3BB69-23CF-44E3-9099-C40C66FF867C}">
                    <a14:compatExt spid="_x0000_s209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3" name="Check Box 45" hidden="1">
                <a:extLst>
                  <a:ext uri="{63B3BB69-23CF-44E3-9099-C40C66FF867C}">
                    <a14:compatExt spid="_x0000_s209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227</xdr:row>
          <xdr:rowOff>152400</xdr:rowOff>
        </xdr:from>
        <xdr:to>
          <xdr:col>38</xdr:col>
          <xdr:colOff>28575</xdr:colOff>
          <xdr:row>231</xdr:row>
          <xdr:rowOff>28575</xdr:rowOff>
        </xdr:to>
        <xdr:grpSp>
          <xdr:nvGrpSpPr>
            <xdr:cNvPr id="60" name="Group 548"/>
            <xdr:cNvGrpSpPr>
              <a:grpSpLocks/>
            </xdr:cNvGrpSpPr>
          </xdr:nvGrpSpPr>
          <xdr:grpSpPr bwMode="auto">
            <a:xfrm>
              <a:off x="4257675" y="39014400"/>
              <a:ext cx="1047750" cy="561975"/>
              <a:chOff x="447" y="2888"/>
              <a:chExt cx="110" cy="59"/>
            </a:xfrm>
          </xdr:grpSpPr>
          <xdr:sp macro="" textlink="">
            <xdr:nvSpPr>
              <xdr:cNvPr id="2094" name="Check Box 46" hidden="1">
                <a:extLst>
                  <a:ext uri="{63B3BB69-23CF-44E3-9099-C40C66FF867C}">
                    <a14:compatExt spid="_x0000_s209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95" name="Check Box 47" hidden="1">
                <a:extLst>
                  <a:ext uri="{63B3BB69-23CF-44E3-9099-C40C66FF867C}">
                    <a14:compatExt spid="_x0000_s209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6" name="Check Box 48" hidden="1">
                <a:extLst>
                  <a:ext uri="{63B3BB69-23CF-44E3-9099-C40C66FF867C}">
                    <a14:compatExt spid="_x0000_s209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227</xdr:row>
          <xdr:rowOff>142875</xdr:rowOff>
        </xdr:from>
        <xdr:to>
          <xdr:col>10</xdr:col>
          <xdr:colOff>19050</xdr:colOff>
          <xdr:row>231</xdr:row>
          <xdr:rowOff>19050</xdr:rowOff>
        </xdr:to>
        <xdr:grpSp>
          <xdr:nvGrpSpPr>
            <xdr:cNvPr id="64" name="Group 552"/>
            <xdr:cNvGrpSpPr>
              <a:grpSpLocks/>
            </xdr:cNvGrpSpPr>
          </xdr:nvGrpSpPr>
          <xdr:grpSpPr bwMode="auto">
            <a:xfrm>
              <a:off x="533400" y="39004875"/>
              <a:ext cx="1047750" cy="561975"/>
              <a:chOff x="447" y="2888"/>
              <a:chExt cx="110" cy="59"/>
            </a:xfrm>
          </xdr:grpSpPr>
          <xdr:sp macro="" textlink="">
            <xdr:nvSpPr>
              <xdr:cNvPr id="2097" name="Check Box 49" hidden="1">
                <a:extLst>
                  <a:ext uri="{63B3BB69-23CF-44E3-9099-C40C66FF867C}">
                    <a14:compatExt spid="_x0000_s209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98" name="Check Box 50" hidden="1">
                <a:extLst>
                  <a:ext uri="{63B3BB69-23CF-44E3-9099-C40C66FF867C}">
                    <a14:compatExt spid="_x0000_s209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9" name="Check Box 51" hidden="1">
                <a:extLst>
                  <a:ext uri="{63B3BB69-23CF-44E3-9099-C40C66FF867C}">
                    <a14:compatExt spid="_x0000_s209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231</xdr:row>
          <xdr:rowOff>152400</xdr:rowOff>
        </xdr:from>
        <xdr:to>
          <xdr:col>38</xdr:col>
          <xdr:colOff>28575</xdr:colOff>
          <xdr:row>235</xdr:row>
          <xdr:rowOff>28575</xdr:rowOff>
        </xdr:to>
        <xdr:grpSp>
          <xdr:nvGrpSpPr>
            <xdr:cNvPr id="68" name="Group 556"/>
            <xdr:cNvGrpSpPr>
              <a:grpSpLocks/>
            </xdr:cNvGrpSpPr>
          </xdr:nvGrpSpPr>
          <xdr:grpSpPr bwMode="auto">
            <a:xfrm>
              <a:off x="4257675" y="39700200"/>
              <a:ext cx="1047750" cy="561975"/>
              <a:chOff x="447" y="2888"/>
              <a:chExt cx="110" cy="59"/>
            </a:xfrm>
          </xdr:grpSpPr>
          <xdr:sp macro="" textlink="">
            <xdr:nvSpPr>
              <xdr:cNvPr id="2100" name="Check Box 52" hidden="1">
                <a:extLst>
                  <a:ext uri="{63B3BB69-23CF-44E3-9099-C40C66FF867C}">
                    <a14:compatExt spid="_x0000_s210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01" name="Check Box 53" hidden="1">
                <a:extLst>
                  <a:ext uri="{63B3BB69-23CF-44E3-9099-C40C66FF867C}">
                    <a14:compatExt spid="_x0000_s210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2" name="Check Box 54" hidden="1">
                <a:extLst>
                  <a:ext uri="{63B3BB69-23CF-44E3-9099-C40C66FF867C}">
                    <a14:compatExt spid="_x0000_s210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231</xdr:row>
          <xdr:rowOff>142875</xdr:rowOff>
        </xdr:from>
        <xdr:to>
          <xdr:col>10</xdr:col>
          <xdr:colOff>19050</xdr:colOff>
          <xdr:row>235</xdr:row>
          <xdr:rowOff>19050</xdr:rowOff>
        </xdr:to>
        <xdr:grpSp>
          <xdr:nvGrpSpPr>
            <xdr:cNvPr id="72" name="Group 560"/>
            <xdr:cNvGrpSpPr>
              <a:grpSpLocks/>
            </xdr:cNvGrpSpPr>
          </xdr:nvGrpSpPr>
          <xdr:grpSpPr bwMode="auto">
            <a:xfrm>
              <a:off x="533400" y="39690675"/>
              <a:ext cx="1047750" cy="561975"/>
              <a:chOff x="447" y="2888"/>
              <a:chExt cx="110" cy="59"/>
            </a:xfrm>
          </xdr:grpSpPr>
          <xdr:sp macro="" textlink="">
            <xdr:nvSpPr>
              <xdr:cNvPr id="2103" name="Check Box 55" hidden="1">
                <a:extLst>
                  <a:ext uri="{63B3BB69-23CF-44E3-9099-C40C66FF867C}">
                    <a14:compatExt spid="_x0000_s210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04" name="Check Box 56" hidden="1">
                <a:extLst>
                  <a:ext uri="{63B3BB69-23CF-44E3-9099-C40C66FF867C}">
                    <a14:compatExt spid="_x0000_s210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5" name="Check Box 57" hidden="1">
                <a:extLst>
                  <a:ext uri="{63B3BB69-23CF-44E3-9099-C40C66FF867C}">
                    <a14:compatExt spid="_x0000_s210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235</xdr:row>
          <xdr:rowOff>152400</xdr:rowOff>
        </xdr:from>
        <xdr:to>
          <xdr:col>38</xdr:col>
          <xdr:colOff>28575</xdr:colOff>
          <xdr:row>239</xdr:row>
          <xdr:rowOff>28575</xdr:rowOff>
        </xdr:to>
        <xdr:grpSp>
          <xdr:nvGrpSpPr>
            <xdr:cNvPr id="76" name="Group 564"/>
            <xdr:cNvGrpSpPr>
              <a:grpSpLocks/>
            </xdr:cNvGrpSpPr>
          </xdr:nvGrpSpPr>
          <xdr:grpSpPr bwMode="auto">
            <a:xfrm>
              <a:off x="4257675" y="40386000"/>
              <a:ext cx="1047750" cy="561975"/>
              <a:chOff x="447" y="2888"/>
              <a:chExt cx="110" cy="59"/>
            </a:xfrm>
          </xdr:grpSpPr>
          <xdr:sp macro="" textlink="">
            <xdr:nvSpPr>
              <xdr:cNvPr id="2106" name="Check Box 58" hidden="1">
                <a:extLst>
                  <a:ext uri="{63B3BB69-23CF-44E3-9099-C40C66FF867C}">
                    <a14:compatExt spid="_x0000_s210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07" name="Check Box 59" hidden="1">
                <a:extLst>
                  <a:ext uri="{63B3BB69-23CF-44E3-9099-C40C66FF867C}">
                    <a14:compatExt spid="_x0000_s210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8" name="Check Box 60" hidden="1">
                <a:extLst>
                  <a:ext uri="{63B3BB69-23CF-44E3-9099-C40C66FF867C}">
                    <a14:compatExt spid="_x0000_s210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235</xdr:row>
          <xdr:rowOff>142875</xdr:rowOff>
        </xdr:from>
        <xdr:to>
          <xdr:col>10</xdr:col>
          <xdr:colOff>19050</xdr:colOff>
          <xdr:row>239</xdr:row>
          <xdr:rowOff>19050</xdr:rowOff>
        </xdr:to>
        <xdr:grpSp>
          <xdr:nvGrpSpPr>
            <xdr:cNvPr id="80" name="Group 568"/>
            <xdr:cNvGrpSpPr>
              <a:grpSpLocks/>
            </xdr:cNvGrpSpPr>
          </xdr:nvGrpSpPr>
          <xdr:grpSpPr bwMode="auto">
            <a:xfrm>
              <a:off x="533400" y="40376475"/>
              <a:ext cx="1047750" cy="561975"/>
              <a:chOff x="447" y="2888"/>
              <a:chExt cx="110" cy="59"/>
            </a:xfrm>
          </xdr:grpSpPr>
          <xdr:sp macro="" textlink="">
            <xdr:nvSpPr>
              <xdr:cNvPr id="2109" name="Check Box 61" hidden="1">
                <a:extLst>
                  <a:ext uri="{63B3BB69-23CF-44E3-9099-C40C66FF867C}">
                    <a14:compatExt spid="_x0000_s210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10" name="Check Box 62" hidden="1">
                <a:extLst>
                  <a:ext uri="{63B3BB69-23CF-44E3-9099-C40C66FF867C}">
                    <a14:compatExt spid="_x0000_s211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1" name="Check Box 63" hidden="1">
                <a:extLst>
                  <a:ext uri="{63B3BB69-23CF-44E3-9099-C40C66FF867C}">
                    <a14:compatExt spid="_x0000_s211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239</xdr:row>
          <xdr:rowOff>152400</xdr:rowOff>
        </xdr:from>
        <xdr:to>
          <xdr:col>38</xdr:col>
          <xdr:colOff>28575</xdr:colOff>
          <xdr:row>243</xdr:row>
          <xdr:rowOff>28575</xdr:rowOff>
        </xdr:to>
        <xdr:grpSp>
          <xdr:nvGrpSpPr>
            <xdr:cNvPr id="84" name="Group 572"/>
            <xdr:cNvGrpSpPr>
              <a:grpSpLocks/>
            </xdr:cNvGrpSpPr>
          </xdr:nvGrpSpPr>
          <xdr:grpSpPr bwMode="auto">
            <a:xfrm>
              <a:off x="4257675" y="41071800"/>
              <a:ext cx="1047750" cy="561975"/>
              <a:chOff x="447" y="2888"/>
              <a:chExt cx="110" cy="59"/>
            </a:xfrm>
          </xdr:grpSpPr>
          <xdr:sp macro="" textlink="">
            <xdr:nvSpPr>
              <xdr:cNvPr id="2112" name="Check Box 64" hidden="1">
                <a:extLst>
                  <a:ext uri="{63B3BB69-23CF-44E3-9099-C40C66FF867C}">
                    <a14:compatExt spid="_x0000_s211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13" name="Check Box 65" hidden="1">
                <a:extLst>
                  <a:ext uri="{63B3BB69-23CF-44E3-9099-C40C66FF867C}">
                    <a14:compatExt spid="_x0000_s211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4" name="Check Box 66" hidden="1">
                <a:extLst>
                  <a:ext uri="{63B3BB69-23CF-44E3-9099-C40C66FF867C}">
                    <a14:compatExt spid="_x0000_s211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239</xdr:row>
          <xdr:rowOff>142875</xdr:rowOff>
        </xdr:from>
        <xdr:to>
          <xdr:col>10</xdr:col>
          <xdr:colOff>19050</xdr:colOff>
          <xdr:row>243</xdr:row>
          <xdr:rowOff>19050</xdr:rowOff>
        </xdr:to>
        <xdr:grpSp>
          <xdr:nvGrpSpPr>
            <xdr:cNvPr id="88" name="Group 576"/>
            <xdr:cNvGrpSpPr>
              <a:grpSpLocks/>
            </xdr:cNvGrpSpPr>
          </xdr:nvGrpSpPr>
          <xdr:grpSpPr bwMode="auto">
            <a:xfrm>
              <a:off x="533400" y="41062275"/>
              <a:ext cx="1047750" cy="561975"/>
              <a:chOff x="447" y="2888"/>
              <a:chExt cx="110" cy="59"/>
            </a:xfrm>
          </xdr:grpSpPr>
          <xdr:sp macro="" textlink="">
            <xdr:nvSpPr>
              <xdr:cNvPr id="2115" name="Check Box 67" hidden="1">
                <a:extLst>
                  <a:ext uri="{63B3BB69-23CF-44E3-9099-C40C66FF867C}">
                    <a14:compatExt spid="_x0000_s211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16" name="Check Box 68" hidden="1">
                <a:extLst>
                  <a:ext uri="{63B3BB69-23CF-44E3-9099-C40C66FF867C}">
                    <a14:compatExt spid="_x0000_s211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7" name="Check Box 69" hidden="1">
                <a:extLst>
                  <a:ext uri="{63B3BB69-23CF-44E3-9099-C40C66FF867C}">
                    <a14:compatExt spid="_x0000_s211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243</xdr:row>
          <xdr:rowOff>152400</xdr:rowOff>
        </xdr:from>
        <xdr:to>
          <xdr:col>38</xdr:col>
          <xdr:colOff>28575</xdr:colOff>
          <xdr:row>247</xdr:row>
          <xdr:rowOff>28575</xdr:rowOff>
        </xdr:to>
        <xdr:grpSp>
          <xdr:nvGrpSpPr>
            <xdr:cNvPr id="92" name="Group 580"/>
            <xdr:cNvGrpSpPr>
              <a:grpSpLocks/>
            </xdr:cNvGrpSpPr>
          </xdr:nvGrpSpPr>
          <xdr:grpSpPr bwMode="auto">
            <a:xfrm>
              <a:off x="4257675" y="41757600"/>
              <a:ext cx="1047750" cy="561975"/>
              <a:chOff x="447" y="2888"/>
              <a:chExt cx="110" cy="59"/>
            </a:xfrm>
          </xdr:grpSpPr>
          <xdr:sp macro="" textlink="">
            <xdr:nvSpPr>
              <xdr:cNvPr id="2118" name="Check Box 70" hidden="1">
                <a:extLst>
                  <a:ext uri="{63B3BB69-23CF-44E3-9099-C40C66FF867C}">
                    <a14:compatExt spid="_x0000_s211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19" name="Check Box 71" hidden="1">
                <a:extLst>
                  <a:ext uri="{63B3BB69-23CF-44E3-9099-C40C66FF867C}">
                    <a14:compatExt spid="_x0000_s211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0" name="Check Box 72" hidden="1">
                <a:extLst>
                  <a:ext uri="{63B3BB69-23CF-44E3-9099-C40C66FF867C}">
                    <a14:compatExt spid="_x0000_s212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243</xdr:row>
          <xdr:rowOff>142875</xdr:rowOff>
        </xdr:from>
        <xdr:to>
          <xdr:col>10</xdr:col>
          <xdr:colOff>19050</xdr:colOff>
          <xdr:row>247</xdr:row>
          <xdr:rowOff>19050</xdr:rowOff>
        </xdr:to>
        <xdr:grpSp>
          <xdr:nvGrpSpPr>
            <xdr:cNvPr id="96" name="Group 584"/>
            <xdr:cNvGrpSpPr>
              <a:grpSpLocks/>
            </xdr:cNvGrpSpPr>
          </xdr:nvGrpSpPr>
          <xdr:grpSpPr bwMode="auto">
            <a:xfrm>
              <a:off x="533400" y="41748075"/>
              <a:ext cx="1047750" cy="561975"/>
              <a:chOff x="447" y="2888"/>
              <a:chExt cx="110" cy="59"/>
            </a:xfrm>
          </xdr:grpSpPr>
          <xdr:sp macro="" textlink="">
            <xdr:nvSpPr>
              <xdr:cNvPr id="2121" name="Check Box 73" hidden="1">
                <a:extLst>
                  <a:ext uri="{63B3BB69-23CF-44E3-9099-C40C66FF867C}">
                    <a14:compatExt spid="_x0000_s212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22" name="Check Box 74" hidden="1">
                <a:extLst>
                  <a:ext uri="{63B3BB69-23CF-44E3-9099-C40C66FF867C}">
                    <a14:compatExt spid="_x0000_s212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3" name="Check Box 75" hidden="1">
                <a:extLst>
                  <a:ext uri="{63B3BB69-23CF-44E3-9099-C40C66FF867C}">
                    <a14:compatExt spid="_x0000_s212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247</xdr:row>
          <xdr:rowOff>152400</xdr:rowOff>
        </xdr:from>
        <xdr:to>
          <xdr:col>38</xdr:col>
          <xdr:colOff>28575</xdr:colOff>
          <xdr:row>251</xdr:row>
          <xdr:rowOff>28575</xdr:rowOff>
        </xdr:to>
        <xdr:grpSp>
          <xdr:nvGrpSpPr>
            <xdr:cNvPr id="100" name="Group 588"/>
            <xdr:cNvGrpSpPr>
              <a:grpSpLocks/>
            </xdr:cNvGrpSpPr>
          </xdr:nvGrpSpPr>
          <xdr:grpSpPr bwMode="auto">
            <a:xfrm>
              <a:off x="4257675" y="42443400"/>
              <a:ext cx="1047750" cy="561975"/>
              <a:chOff x="447" y="2888"/>
              <a:chExt cx="110" cy="59"/>
            </a:xfrm>
          </xdr:grpSpPr>
          <xdr:sp macro="" textlink="">
            <xdr:nvSpPr>
              <xdr:cNvPr id="2124" name="Check Box 76" hidden="1">
                <a:extLst>
                  <a:ext uri="{63B3BB69-23CF-44E3-9099-C40C66FF867C}">
                    <a14:compatExt spid="_x0000_s212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25" name="Check Box 77" hidden="1">
                <a:extLst>
                  <a:ext uri="{63B3BB69-23CF-44E3-9099-C40C66FF867C}">
                    <a14:compatExt spid="_x0000_s212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6" name="Check Box 78" hidden="1">
                <a:extLst>
                  <a:ext uri="{63B3BB69-23CF-44E3-9099-C40C66FF867C}">
                    <a14:compatExt spid="_x0000_s212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247</xdr:row>
          <xdr:rowOff>142875</xdr:rowOff>
        </xdr:from>
        <xdr:to>
          <xdr:col>10</xdr:col>
          <xdr:colOff>19050</xdr:colOff>
          <xdr:row>251</xdr:row>
          <xdr:rowOff>19050</xdr:rowOff>
        </xdr:to>
        <xdr:grpSp>
          <xdr:nvGrpSpPr>
            <xdr:cNvPr id="104" name="Group 592"/>
            <xdr:cNvGrpSpPr>
              <a:grpSpLocks/>
            </xdr:cNvGrpSpPr>
          </xdr:nvGrpSpPr>
          <xdr:grpSpPr bwMode="auto">
            <a:xfrm>
              <a:off x="533400" y="42433875"/>
              <a:ext cx="1047750" cy="561975"/>
              <a:chOff x="447" y="2888"/>
              <a:chExt cx="110" cy="59"/>
            </a:xfrm>
          </xdr:grpSpPr>
          <xdr:sp macro="" textlink="">
            <xdr:nvSpPr>
              <xdr:cNvPr id="2127" name="Check Box 79" hidden="1">
                <a:extLst>
                  <a:ext uri="{63B3BB69-23CF-44E3-9099-C40C66FF867C}">
                    <a14:compatExt spid="_x0000_s212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28" name="Check Box 80" hidden="1">
                <a:extLst>
                  <a:ext uri="{63B3BB69-23CF-44E3-9099-C40C66FF867C}">
                    <a14:compatExt spid="_x0000_s212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9" name="Check Box 81" hidden="1">
                <a:extLst>
                  <a:ext uri="{63B3BB69-23CF-44E3-9099-C40C66FF867C}">
                    <a14:compatExt spid="_x0000_s212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251</xdr:row>
          <xdr:rowOff>152400</xdr:rowOff>
        </xdr:from>
        <xdr:to>
          <xdr:col>38</xdr:col>
          <xdr:colOff>28575</xdr:colOff>
          <xdr:row>255</xdr:row>
          <xdr:rowOff>28575</xdr:rowOff>
        </xdr:to>
        <xdr:grpSp>
          <xdr:nvGrpSpPr>
            <xdr:cNvPr id="108" name="Group 596"/>
            <xdr:cNvGrpSpPr>
              <a:grpSpLocks/>
            </xdr:cNvGrpSpPr>
          </xdr:nvGrpSpPr>
          <xdr:grpSpPr bwMode="auto">
            <a:xfrm>
              <a:off x="4257675" y="43129200"/>
              <a:ext cx="1047750" cy="561975"/>
              <a:chOff x="447" y="2888"/>
              <a:chExt cx="110" cy="59"/>
            </a:xfrm>
          </xdr:grpSpPr>
          <xdr:sp macro="" textlink="">
            <xdr:nvSpPr>
              <xdr:cNvPr id="2130" name="Check Box 82" hidden="1">
                <a:extLst>
                  <a:ext uri="{63B3BB69-23CF-44E3-9099-C40C66FF867C}">
                    <a14:compatExt spid="_x0000_s213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31" name="Check Box 83" hidden="1">
                <a:extLst>
                  <a:ext uri="{63B3BB69-23CF-44E3-9099-C40C66FF867C}">
                    <a14:compatExt spid="_x0000_s213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2" name="Check Box 84" hidden="1">
                <a:extLst>
                  <a:ext uri="{63B3BB69-23CF-44E3-9099-C40C66FF867C}">
                    <a14:compatExt spid="_x0000_s213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251</xdr:row>
          <xdr:rowOff>142875</xdr:rowOff>
        </xdr:from>
        <xdr:to>
          <xdr:col>10</xdr:col>
          <xdr:colOff>19050</xdr:colOff>
          <xdr:row>255</xdr:row>
          <xdr:rowOff>19050</xdr:rowOff>
        </xdr:to>
        <xdr:grpSp>
          <xdr:nvGrpSpPr>
            <xdr:cNvPr id="112" name="Group 600"/>
            <xdr:cNvGrpSpPr>
              <a:grpSpLocks/>
            </xdr:cNvGrpSpPr>
          </xdr:nvGrpSpPr>
          <xdr:grpSpPr bwMode="auto">
            <a:xfrm>
              <a:off x="533400" y="43119675"/>
              <a:ext cx="1047750" cy="561975"/>
              <a:chOff x="447" y="2888"/>
              <a:chExt cx="110" cy="59"/>
            </a:xfrm>
          </xdr:grpSpPr>
          <xdr:sp macro="" textlink="">
            <xdr:nvSpPr>
              <xdr:cNvPr id="2133" name="Check Box 85" hidden="1">
                <a:extLst>
                  <a:ext uri="{63B3BB69-23CF-44E3-9099-C40C66FF867C}">
                    <a14:compatExt spid="_x0000_s213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34" name="Check Box 86" hidden="1">
                <a:extLst>
                  <a:ext uri="{63B3BB69-23CF-44E3-9099-C40C66FF867C}">
                    <a14:compatExt spid="_x0000_s213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5" name="Check Box 87" hidden="1">
                <a:extLst>
                  <a:ext uri="{63B3BB69-23CF-44E3-9099-C40C66FF867C}">
                    <a14:compatExt spid="_x0000_s213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255</xdr:row>
          <xdr:rowOff>152400</xdr:rowOff>
        </xdr:from>
        <xdr:to>
          <xdr:col>38</xdr:col>
          <xdr:colOff>28575</xdr:colOff>
          <xdr:row>259</xdr:row>
          <xdr:rowOff>28575</xdr:rowOff>
        </xdr:to>
        <xdr:grpSp>
          <xdr:nvGrpSpPr>
            <xdr:cNvPr id="116" name="Group 604"/>
            <xdr:cNvGrpSpPr>
              <a:grpSpLocks/>
            </xdr:cNvGrpSpPr>
          </xdr:nvGrpSpPr>
          <xdr:grpSpPr bwMode="auto">
            <a:xfrm>
              <a:off x="4257675" y="43815000"/>
              <a:ext cx="1047750" cy="561975"/>
              <a:chOff x="447" y="2888"/>
              <a:chExt cx="110" cy="59"/>
            </a:xfrm>
          </xdr:grpSpPr>
          <xdr:sp macro="" textlink="">
            <xdr:nvSpPr>
              <xdr:cNvPr id="2136" name="Check Box 88" hidden="1">
                <a:extLst>
                  <a:ext uri="{63B3BB69-23CF-44E3-9099-C40C66FF867C}">
                    <a14:compatExt spid="_x0000_s213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37" name="Check Box 89" hidden="1">
                <a:extLst>
                  <a:ext uri="{63B3BB69-23CF-44E3-9099-C40C66FF867C}">
                    <a14:compatExt spid="_x0000_s213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8" name="Check Box 90" hidden="1">
                <a:extLst>
                  <a:ext uri="{63B3BB69-23CF-44E3-9099-C40C66FF867C}">
                    <a14:compatExt spid="_x0000_s213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255</xdr:row>
          <xdr:rowOff>142875</xdr:rowOff>
        </xdr:from>
        <xdr:to>
          <xdr:col>10</xdr:col>
          <xdr:colOff>19050</xdr:colOff>
          <xdr:row>259</xdr:row>
          <xdr:rowOff>19050</xdr:rowOff>
        </xdr:to>
        <xdr:grpSp>
          <xdr:nvGrpSpPr>
            <xdr:cNvPr id="120" name="Group 608"/>
            <xdr:cNvGrpSpPr>
              <a:grpSpLocks/>
            </xdr:cNvGrpSpPr>
          </xdr:nvGrpSpPr>
          <xdr:grpSpPr bwMode="auto">
            <a:xfrm>
              <a:off x="533400" y="43805475"/>
              <a:ext cx="1047750" cy="561975"/>
              <a:chOff x="447" y="2888"/>
              <a:chExt cx="110" cy="59"/>
            </a:xfrm>
          </xdr:grpSpPr>
          <xdr:sp macro="" textlink="">
            <xdr:nvSpPr>
              <xdr:cNvPr id="2139" name="Check Box 91" hidden="1">
                <a:extLst>
                  <a:ext uri="{63B3BB69-23CF-44E3-9099-C40C66FF867C}">
                    <a14:compatExt spid="_x0000_s213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40" name="Check Box 92" hidden="1">
                <a:extLst>
                  <a:ext uri="{63B3BB69-23CF-44E3-9099-C40C66FF867C}">
                    <a14:compatExt spid="_x0000_s214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1" name="Check Box 93" hidden="1">
                <a:extLst>
                  <a:ext uri="{63B3BB69-23CF-44E3-9099-C40C66FF867C}">
                    <a14:compatExt spid="_x0000_s214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259</xdr:row>
          <xdr:rowOff>152400</xdr:rowOff>
        </xdr:from>
        <xdr:to>
          <xdr:col>38</xdr:col>
          <xdr:colOff>28575</xdr:colOff>
          <xdr:row>263</xdr:row>
          <xdr:rowOff>28575</xdr:rowOff>
        </xdr:to>
        <xdr:grpSp>
          <xdr:nvGrpSpPr>
            <xdr:cNvPr id="124" name="Group 612"/>
            <xdr:cNvGrpSpPr>
              <a:grpSpLocks/>
            </xdr:cNvGrpSpPr>
          </xdr:nvGrpSpPr>
          <xdr:grpSpPr bwMode="auto">
            <a:xfrm>
              <a:off x="4257675" y="44500800"/>
              <a:ext cx="1047750" cy="561975"/>
              <a:chOff x="447" y="2888"/>
              <a:chExt cx="110" cy="59"/>
            </a:xfrm>
          </xdr:grpSpPr>
          <xdr:sp macro="" textlink="">
            <xdr:nvSpPr>
              <xdr:cNvPr id="2142" name="Check Box 94" hidden="1">
                <a:extLst>
                  <a:ext uri="{63B3BB69-23CF-44E3-9099-C40C66FF867C}">
                    <a14:compatExt spid="_x0000_s214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43" name="Check Box 95" hidden="1">
                <a:extLst>
                  <a:ext uri="{63B3BB69-23CF-44E3-9099-C40C66FF867C}">
                    <a14:compatExt spid="_x0000_s214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4" name="Check Box 96" hidden="1">
                <a:extLst>
                  <a:ext uri="{63B3BB69-23CF-44E3-9099-C40C66FF867C}">
                    <a14:compatExt spid="_x0000_s214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259</xdr:row>
          <xdr:rowOff>142875</xdr:rowOff>
        </xdr:from>
        <xdr:to>
          <xdr:col>10</xdr:col>
          <xdr:colOff>19050</xdr:colOff>
          <xdr:row>263</xdr:row>
          <xdr:rowOff>19050</xdr:rowOff>
        </xdr:to>
        <xdr:grpSp>
          <xdr:nvGrpSpPr>
            <xdr:cNvPr id="128" name="Group 616"/>
            <xdr:cNvGrpSpPr>
              <a:grpSpLocks/>
            </xdr:cNvGrpSpPr>
          </xdr:nvGrpSpPr>
          <xdr:grpSpPr bwMode="auto">
            <a:xfrm>
              <a:off x="533400" y="44491275"/>
              <a:ext cx="1047750" cy="561975"/>
              <a:chOff x="447" y="2888"/>
              <a:chExt cx="110" cy="59"/>
            </a:xfrm>
          </xdr:grpSpPr>
          <xdr:sp macro="" textlink="">
            <xdr:nvSpPr>
              <xdr:cNvPr id="2145" name="Check Box 97" hidden="1">
                <a:extLst>
                  <a:ext uri="{63B3BB69-23CF-44E3-9099-C40C66FF867C}">
                    <a14:compatExt spid="_x0000_s214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46" name="Check Box 98" hidden="1">
                <a:extLst>
                  <a:ext uri="{63B3BB69-23CF-44E3-9099-C40C66FF867C}">
                    <a14:compatExt spid="_x0000_s214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7" name="Check Box 99" hidden="1">
                <a:extLst>
                  <a:ext uri="{63B3BB69-23CF-44E3-9099-C40C66FF867C}">
                    <a14:compatExt spid="_x0000_s214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263</xdr:row>
          <xdr:rowOff>152400</xdr:rowOff>
        </xdr:from>
        <xdr:to>
          <xdr:col>38</xdr:col>
          <xdr:colOff>28575</xdr:colOff>
          <xdr:row>267</xdr:row>
          <xdr:rowOff>28575</xdr:rowOff>
        </xdr:to>
        <xdr:grpSp>
          <xdr:nvGrpSpPr>
            <xdr:cNvPr id="132" name="Group 620"/>
            <xdr:cNvGrpSpPr>
              <a:grpSpLocks/>
            </xdr:cNvGrpSpPr>
          </xdr:nvGrpSpPr>
          <xdr:grpSpPr bwMode="auto">
            <a:xfrm>
              <a:off x="4257675" y="45186600"/>
              <a:ext cx="1047750" cy="561975"/>
              <a:chOff x="447" y="2888"/>
              <a:chExt cx="110" cy="59"/>
            </a:xfrm>
          </xdr:grpSpPr>
          <xdr:sp macro="" textlink="">
            <xdr:nvSpPr>
              <xdr:cNvPr id="2148" name="Check Box 100" hidden="1">
                <a:extLst>
                  <a:ext uri="{63B3BB69-23CF-44E3-9099-C40C66FF867C}">
                    <a14:compatExt spid="_x0000_s214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49" name="Check Box 101" hidden="1">
                <a:extLst>
                  <a:ext uri="{63B3BB69-23CF-44E3-9099-C40C66FF867C}">
                    <a14:compatExt spid="_x0000_s214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0" name="Check Box 102" hidden="1">
                <a:extLst>
                  <a:ext uri="{63B3BB69-23CF-44E3-9099-C40C66FF867C}">
                    <a14:compatExt spid="_x0000_s215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263</xdr:row>
          <xdr:rowOff>142875</xdr:rowOff>
        </xdr:from>
        <xdr:to>
          <xdr:col>10</xdr:col>
          <xdr:colOff>19050</xdr:colOff>
          <xdr:row>267</xdr:row>
          <xdr:rowOff>19050</xdr:rowOff>
        </xdr:to>
        <xdr:grpSp>
          <xdr:nvGrpSpPr>
            <xdr:cNvPr id="136" name="Group 624"/>
            <xdr:cNvGrpSpPr>
              <a:grpSpLocks/>
            </xdr:cNvGrpSpPr>
          </xdr:nvGrpSpPr>
          <xdr:grpSpPr bwMode="auto">
            <a:xfrm>
              <a:off x="533400" y="45177075"/>
              <a:ext cx="1047750" cy="561975"/>
              <a:chOff x="447" y="2888"/>
              <a:chExt cx="110" cy="59"/>
            </a:xfrm>
          </xdr:grpSpPr>
          <xdr:sp macro="" textlink="">
            <xdr:nvSpPr>
              <xdr:cNvPr id="2151" name="Check Box 103" hidden="1">
                <a:extLst>
                  <a:ext uri="{63B3BB69-23CF-44E3-9099-C40C66FF867C}">
                    <a14:compatExt spid="_x0000_s215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52" name="Check Box 104" hidden="1">
                <a:extLst>
                  <a:ext uri="{63B3BB69-23CF-44E3-9099-C40C66FF867C}">
                    <a14:compatExt spid="_x0000_s215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3" name="Check Box 105" hidden="1">
                <a:extLst>
                  <a:ext uri="{63B3BB69-23CF-44E3-9099-C40C66FF867C}">
                    <a14:compatExt spid="_x0000_s215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267</xdr:row>
          <xdr:rowOff>161925</xdr:rowOff>
        </xdr:from>
        <xdr:to>
          <xdr:col>38</xdr:col>
          <xdr:colOff>47625</xdr:colOff>
          <xdr:row>271</xdr:row>
          <xdr:rowOff>38100</xdr:rowOff>
        </xdr:to>
        <xdr:grpSp>
          <xdr:nvGrpSpPr>
            <xdr:cNvPr id="140" name="Group 628"/>
            <xdr:cNvGrpSpPr>
              <a:grpSpLocks/>
            </xdr:cNvGrpSpPr>
          </xdr:nvGrpSpPr>
          <xdr:grpSpPr bwMode="auto">
            <a:xfrm>
              <a:off x="4276725" y="45881925"/>
              <a:ext cx="1047750" cy="561975"/>
              <a:chOff x="447" y="2888"/>
              <a:chExt cx="110" cy="59"/>
            </a:xfrm>
          </xdr:grpSpPr>
          <xdr:sp macro="" textlink="">
            <xdr:nvSpPr>
              <xdr:cNvPr id="2154" name="Check Box 106" hidden="1">
                <a:extLst>
                  <a:ext uri="{63B3BB69-23CF-44E3-9099-C40C66FF867C}">
                    <a14:compatExt spid="_x0000_s215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55" name="Check Box 107" hidden="1">
                <a:extLst>
                  <a:ext uri="{63B3BB69-23CF-44E3-9099-C40C66FF867C}">
                    <a14:compatExt spid="_x0000_s215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6" name="Check Box 108" hidden="1">
                <a:extLst>
                  <a:ext uri="{63B3BB69-23CF-44E3-9099-C40C66FF867C}">
                    <a14:compatExt spid="_x0000_s215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267</xdr:row>
          <xdr:rowOff>161925</xdr:rowOff>
        </xdr:from>
        <xdr:to>
          <xdr:col>10</xdr:col>
          <xdr:colOff>9525</xdr:colOff>
          <xdr:row>271</xdr:row>
          <xdr:rowOff>47625</xdr:rowOff>
        </xdr:to>
        <xdr:grpSp>
          <xdr:nvGrpSpPr>
            <xdr:cNvPr id="144" name="Group 632"/>
            <xdr:cNvGrpSpPr>
              <a:grpSpLocks/>
            </xdr:cNvGrpSpPr>
          </xdr:nvGrpSpPr>
          <xdr:grpSpPr bwMode="auto">
            <a:xfrm>
              <a:off x="523875" y="45881925"/>
              <a:ext cx="1047750" cy="571500"/>
              <a:chOff x="447" y="2888"/>
              <a:chExt cx="110" cy="59"/>
            </a:xfrm>
          </xdr:grpSpPr>
          <xdr:sp macro="" textlink="">
            <xdr:nvSpPr>
              <xdr:cNvPr id="2157" name="Check Box 109" hidden="1">
                <a:extLst>
                  <a:ext uri="{63B3BB69-23CF-44E3-9099-C40C66FF867C}">
                    <a14:compatExt spid="_x0000_s215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58" name="Check Box 110" hidden="1">
                <a:extLst>
                  <a:ext uri="{63B3BB69-23CF-44E3-9099-C40C66FF867C}">
                    <a14:compatExt spid="_x0000_s215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9" name="Check Box 111" hidden="1">
                <a:extLst>
                  <a:ext uri="{63B3BB69-23CF-44E3-9099-C40C66FF867C}">
                    <a14:compatExt spid="_x0000_s215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279</xdr:row>
          <xdr:rowOff>152400</xdr:rowOff>
        </xdr:from>
        <xdr:to>
          <xdr:col>38</xdr:col>
          <xdr:colOff>28575</xdr:colOff>
          <xdr:row>283</xdr:row>
          <xdr:rowOff>28575</xdr:rowOff>
        </xdr:to>
        <xdr:grpSp>
          <xdr:nvGrpSpPr>
            <xdr:cNvPr id="148" name="Group 636"/>
            <xdr:cNvGrpSpPr>
              <a:grpSpLocks/>
            </xdr:cNvGrpSpPr>
          </xdr:nvGrpSpPr>
          <xdr:grpSpPr bwMode="auto">
            <a:xfrm>
              <a:off x="4257675" y="47929800"/>
              <a:ext cx="1047750" cy="561975"/>
              <a:chOff x="447" y="2888"/>
              <a:chExt cx="110" cy="59"/>
            </a:xfrm>
          </xdr:grpSpPr>
          <xdr:sp macro="" textlink="">
            <xdr:nvSpPr>
              <xdr:cNvPr id="2160" name="Check Box 112" hidden="1">
                <a:extLst>
                  <a:ext uri="{63B3BB69-23CF-44E3-9099-C40C66FF867C}">
                    <a14:compatExt spid="_x0000_s216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61" name="Check Box 113" hidden="1">
                <a:extLst>
                  <a:ext uri="{63B3BB69-23CF-44E3-9099-C40C66FF867C}">
                    <a14:compatExt spid="_x0000_s216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2" name="Check Box 114" hidden="1">
                <a:extLst>
                  <a:ext uri="{63B3BB69-23CF-44E3-9099-C40C66FF867C}">
                    <a14:compatExt spid="_x0000_s216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279</xdr:row>
          <xdr:rowOff>142875</xdr:rowOff>
        </xdr:from>
        <xdr:to>
          <xdr:col>10</xdr:col>
          <xdr:colOff>19050</xdr:colOff>
          <xdr:row>283</xdr:row>
          <xdr:rowOff>19050</xdr:rowOff>
        </xdr:to>
        <xdr:grpSp>
          <xdr:nvGrpSpPr>
            <xdr:cNvPr id="152" name="Group 640"/>
            <xdr:cNvGrpSpPr>
              <a:grpSpLocks/>
            </xdr:cNvGrpSpPr>
          </xdr:nvGrpSpPr>
          <xdr:grpSpPr bwMode="auto">
            <a:xfrm>
              <a:off x="533400" y="47920275"/>
              <a:ext cx="1047750" cy="561975"/>
              <a:chOff x="447" y="2888"/>
              <a:chExt cx="110" cy="59"/>
            </a:xfrm>
          </xdr:grpSpPr>
          <xdr:sp macro="" textlink="">
            <xdr:nvSpPr>
              <xdr:cNvPr id="2163" name="Check Box 115" hidden="1">
                <a:extLst>
                  <a:ext uri="{63B3BB69-23CF-44E3-9099-C40C66FF867C}">
                    <a14:compatExt spid="_x0000_s216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164" name="Check Box 116" hidden="1">
                <a:extLst>
                  <a:ext uri="{63B3BB69-23CF-44E3-9099-C40C66FF867C}">
                    <a14:compatExt spid="_x0000_s216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5" name="Check Box 117" hidden="1">
                <a:extLst>
                  <a:ext uri="{63B3BB69-23CF-44E3-9099-C40C66FF867C}">
                    <a14:compatExt spid="_x0000_s216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153</xdr:row>
          <xdr:rowOff>95250</xdr:rowOff>
        </xdr:from>
        <xdr:to>
          <xdr:col>5</xdr:col>
          <xdr:colOff>66675</xdr:colOff>
          <xdr:row>155</xdr:row>
          <xdr:rowOff>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535</xdr:row>
          <xdr:rowOff>28575</xdr:rowOff>
        </xdr:from>
        <xdr:to>
          <xdr:col>9</xdr:col>
          <xdr:colOff>104775</xdr:colOff>
          <xdr:row>536</xdr:row>
          <xdr:rowOff>66675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165</xdr:row>
          <xdr:rowOff>0</xdr:rowOff>
        </xdr:from>
        <xdr:to>
          <xdr:col>9</xdr:col>
          <xdr:colOff>114300</xdr:colOff>
          <xdr:row>166</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19050</xdr:rowOff>
        </xdr:from>
        <xdr:to>
          <xdr:col>9</xdr:col>
          <xdr:colOff>95250</xdr:colOff>
          <xdr:row>173</xdr:row>
          <xdr:rowOff>57150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9525</xdr:rowOff>
        </xdr:from>
        <xdr:to>
          <xdr:col>5</xdr:col>
          <xdr:colOff>28575</xdr:colOff>
          <xdr:row>174</xdr:row>
          <xdr:rowOff>47625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180975</xdr:rowOff>
        </xdr:from>
        <xdr:to>
          <xdr:col>9</xdr:col>
          <xdr:colOff>114300</xdr:colOff>
          <xdr:row>175</xdr:row>
          <xdr:rowOff>38100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95250</xdr:colOff>
          <xdr:row>176</xdr:row>
          <xdr:rowOff>38100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171450</xdr:rowOff>
        </xdr:from>
        <xdr:to>
          <xdr:col>5</xdr:col>
          <xdr:colOff>28575</xdr:colOff>
          <xdr:row>177</xdr:row>
          <xdr:rowOff>38100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180975</xdr:rowOff>
        </xdr:from>
        <xdr:to>
          <xdr:col>9</xdr:col>
          <xdr:colOff>114300</xdr:colOff>
          <xdr:row>178</xdr:row>
          <xdr:rowOff>38100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95250</xdr:colOff>
          <xdr:row>179</xdr:row>
          <xdr:rowOff>38100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171450</xdr:rowOff>
        </xdr:from>
        <xdr:to>
          <xdr:col>5</xdr:col>
          <xdr:colOff>28575</xdr:colOff>
          <xdr:row>180</xdr:row>
          <xdr:rowOff>38100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180975</xdr:rowOff>
        </xdr:from>
        <xdr:to>
          <xdr:col>9</xdr:col>
          <xdr:colOff>114300</xdr:colOff>
          <xdr:row>181</xdr:row>
          <xdr:rowOff>38100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95250</xdr:colOff>
          <xdr:row>194</xdr:row>
          <xdr:rowOff>38100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171450</xdr:rowOff>
        </xdr:from>
        <xdr:to>
          <xdr:col>5</xdr:col>
          <xdr:colOff>28575</xdr:colOff>
          <xdr:row>195</xdr:row>
          <xdr:rowOff>38100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180975</xdr:rowOff>
        </xdr:from>
        <xdr:to>
          <xdr:col>9</xdr:col>
          <xdr:colOff>114300</xdr:colOff>
          <xdr:row>196</xdr:row>
          <xdr:rowOff>38100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95250</xdr:colOff>
          <xdr:row>200</xdr:row>
          <xdr:rowOff>38100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171450</xdr:rowOff>
        </xdr:from>
        <xdr:to>
          <xdr:col>5</xdr:col>
          <xdr:colOff>28575</xdr:colOff>
          <xdr:row>201</xdr:row>
          <xdr:rowOff>38100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180975</xdr:rowOff>
        </xdr:from>
        <xdr:to>
          <xdr:col>9</xdr:col>
          <xdr:colOff>114300</xdr:colOff>
          <xdr:row>202</xdr:row>
          <xdr:rowOff>38100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95250</xdr:colOff>
          <xdr:row>203</xdr:row>
          <xdr:rowOff>38100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171450</xdr:rowOff>
        </xdr:from>
        <xdr:to>
          <xdr:col>5</xdr:col>
          <xdr:colOff>28575</xdr:colOff>
          <xdr:row>204</xdr:row>
          <xdr:rowOff>38100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180975</xdr:rowOff>
        </xdr:from>
        <xdr:to>
          <xdr:col>9</xdr:col>
          <xdr:colOff>114300</xdr:colOff>
          <xdr:row>205</xdr:row>
          <xdr:rowOff>38100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204</xdr:row>
          <xdr:rowOff>180975</xdr:rowOff>
        </xdr:from>
        <xdr:to>
          <xdr:col>9</xdr:col>
          <xdr:colOff>95250</xdr:colOff>
          <xdr:row>206</xdr:row>
          <xdr:rowOff>38100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205</xdr:row>
          <xdr:rowOff>171450</xdr:rowOff>
        </xdr:from>
        <xdr:to>
          <xdr:col>5</xdr:col>
          <xdr:colOff>28575</xdr:colOff>
          <xdr:row>207</xdr:row>
          <xdr:rowOff>38100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162</xdr:row>
          <xdr:rowOff>28575</xdr:rowOff>
        </xdr:from>
        <xdr:to>
          <xdr:col>50</xdr:col>
          <xdr:colOff>47625</xdr:colOff>
          <xdr:row>163</xdr:row>
          <xdr:rowOff>95250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57150</xdr:rowOff>
        </xdr:from>
        <xdr:to>
          <xdr:col>51</xdr:col>
          <xdr:colOff>66675</xdr:colOff>
          <xdr:row>171</xdr:row>
          <xdr:rowOff>38100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171</xdr:row>
          <xdr:rowOff>28575</xdr:rowOff>
        </xdr:from>
        <xdr:to>
          <xdr:col>50</xdr:col>
          <xdr:colOff>47625</xdr:colOff>
          <xdr:row>172</xdr:row>
          <xdr:rowOff>95250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57150</xdr:rowOff>
        </xdr:from>
        <xdr:to>
          <xdr:col>51</xdr:col>
          <xdr:colOff>66675</xdr:colOff>
          <xdr:row>174</xdr:row>
          <xdr:rowOff>38100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174</xdr:row>
          <xdr:rowOff>28575</xdr:rowOff>
        </xdr:from>
        <xdr:to>
          <xdr:col>50</xdr:col>
          <xdr:colOff>47625</xdr:colOff>
          <xdr:row>175</xdr:row>
          <xdr:rowOff>95250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57150</xdr:rowOff>
        </xdr:from>
        <xdr:to>
          <xdr:col>51</xdr:col>
          <xdr:colOff>66675</xdr:colOff>
          <xdr:row>177</xdr:row>
          <xdr:rowOff>38100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177</xdr:row>
          <xdr:rowOff>28575</xdr:rowOff>
        </xdr:from>
        <xdr:to>
          <xdr:col>50</xdr:col>
          <xdr:colOff>47625</xdr:colOff>
          <xdr:row>178</xdr:row>
          <xdr:rowOff>95250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57150</xdr:rowOff>
        </xdr:from>
        <xdr:to>
          <xdr:col>51</xdr:col>
          <xdr:colOff>66675</xdr:colOff>
          <xdr:row>192</xdr:row>
          <xdr:rowOff>38100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192</xdr:row>
          <xdr:rowOff>28575</xdr:rowOff>
        </xdr:from>
        <xdr:to>
          <xdr:col>50</xdr:col>
          <xdr:colOff>47625</xdr:colOff>
          <xdr:row>193</xdr:row>
          <xdr:rowOff>95250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95250</xdr:rowOff>
        </xdr:from>
        <xdr:to>
          <xdr:col>51</xdr:col>
          <xdr:colOff>66675</xdr:colOff>
          <xdr:row>194</xdr:row>
          <xdr:rowOff>171450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198</xdr:row>
          <xdr:rowOff>28575</xdr:rowOff>
        </xdr:from>
        <xdr:to>
          <xdr:col>50</xdr:col>
          <xdr:colOff>47625</xdr:colOff>
          <xdr:row>199</xdr:row>
          <xdr:rowOff>95250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57150</xdr:rowOff>
        </xdr:from>
        <xdr:to>
          <xdr:col>51</xdr:col>
          <xdr:colOff>66675</xdr:colOff>
          <xdr:row>201</xdr:row>
          <xdr:rowOff>38100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201</xdr:row>
          <xdr:rowOff>28575</xdr:rowOff>
        </xdr:from>
        <xdr:to>
          <xdr:col>50</xdr:col>
          <xdr:colOff>47625</xdr:colOff>
          <xdr:row>202</xdr:row>
          <xdr:rowOff>95250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57150</xdr:rowOff>
        </xdr:from>
        <xdr:to>
          <xdr:col>51</xdr:col>
          <xdr:colOff>66675</xdr:colOff>
          <xdr:row>204</xdr:row>
          <xdr:rowOff>38100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204</xdr:row>
          <xdr:rowOff>28575</xdr:rowOff>
        </xdr:from>
        <xdr:to>
          <xdr:col>50</xdr:col>
          <xdr:colOff>47625</xdr:colOff>
          <xdr:row>205</xdr:row>
          <xdr:rowOff>95250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205</xdr:row>
          <xdr:rowOff>57150</xdr:rowOff>
        </xdr:from>
        <xdr:to>
          <xdr:col>51</xdr:col>
          <xdr:colOff>66675</xdr:colOff>
          <xdr:row>207</xdr:row>
          <xdr:rowOff>38100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301</xdr:row>
          <xdr:rowOff>171450</xdr:rowOff>
        </xdr:from>
        <xdr:to>
          <xdr:col>8</xdr:col>
          <xdr:colOff>38100</xdr:colOff>
          <xdr:row>303</xdr:row>
          <xdr:rowOff>9525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304</xdr:row>
          <xdr:rowOff>171450</xdr:rowOff>
        </xdr:from>
        <xdr:to>
          <xdr:col>8</xdr:col>
          <xdr:colOff>38100</xdr:colOff>
          <xdr:row>306</xdr:row>
          <xdr:rowOff>9525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307</xdr:row>
          <xdr:rowOff>171450</xdr:rowOff>
        </xdr:from>
        <xdr:to>
          <xdr:col>8</xdr:col>
          <xdr:colOff>38100</xdr:colOff>
          <xdr:row>309</xdr:row>
          <xdr:rowOff>9525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0</xdr:rowOff>
        </xdr:from>
        <xdr:to>
          <xdr:col>9</xdr:col>
          <xdr:colOff>95250</xdr:colOff>
          <xdr:row>167</xdr:row>
          <xdr:rowOff>38100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190500</xdr:rowOff>
        </xdr:from>
        <xdr:to>
          <xdr:col>5</xdr:col>
          <xdr:colOff>28575</xdr:colOff>
          <xdr:row>168</xdr:row>
          <xdr:rowOff>38100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19050</xdr:rowOff>
        </xdr:from>
        <xdr:to>
          <xdr:col>9</xdr:col>
          <xdr:colOff>114300</xdr:colOff>
          <xdr:row>169</xdr:row>
          <xdr:rowOff>57150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95250</xdr:colOff>
          <xdr:row>170</xdr:row>
          <xdr:rowOff>57150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9525</xdr:rowOff>
        </xdr:from>
        <xdr:to>
          <xdr:col>5</xdr:col>
          <xdr:colOff>28575</xdr:colOff>
          <xdr:row>171</xdr:row>
          <xdr:rowOff>47625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165</xdr:row>
          <xdr:rowOff>28575</xdr:rowOff>
        </xdr:from>
        <xdr:to>
          <xdr:col>50</xdr:col>
          <xdr:colOff>47625</xdr:colOff>
          <xdr:row>166</xdr:row>
          <xdr:rowOff>95250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57150</xdr:rowOff>
        </xdr:from>
        <xdr:to>
          <xdr:col>51</xdr:col>
          <xdr:colOff>66675</xdr:colOff>
          <xdr:row>168</xdr:row>
          <xdr:rowOff>38100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168</xdr:row>
          <xdr:rowOff>28575</xdr:rowOff>
        </xdr:from>
        <xdr:to>
          <xdr:col>50</xdr:col>
          <xdr:colOff>47625</xdr:colOff>
          <xdr:row>169</xdr:row>
          <xdr:rowOff>95250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57150</xdr:rowOff>
        </xdr:from>
        <xdr:to>
          <xdr:col>51</xdr:col>
          <xdr:colOff>66675</xdr:colOff>
          <xdr:row>171</xdr:row>
          <xdr:rowOff>38100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19050</xdr:rowOff>
        </xdr:from>
        <xdr:to>
          <xdr:col>9</xdr:col>
          <xdr:colOff>114300</xdr:colOff>
          <xdr:row>172</xdr:row>
          <xdr:rowOff>57150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95250</xdr:colOff>
          <xdr:row>182</xdr:row>
          <xdr:rowOff>38100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171450</xdr:rowOff>
        </xdr:from>
        <xdr:to>
          <xdr:col>5</xdr:col>
          <xdr:colOff>28575</xdr:colOff>
          <xdr:row>183</xdr:row>
          <xdr:rowOff>38100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180975</xdr:rowOff>
        </xdr:from>
        <xdr:to>
          <xdr:col>9</xdr:col>
          <xdr:colOff>114300</xdr:colOff>
          <xdr:row>184</xdr:row>
          <xdr:rowOff>38100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95250</xdr:colOff>
          <xdr:row>185</xdr:row>
          <xdr:rowOff>38100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171450</xdr:rowOff>
        </xdr:from>
        <xdr:to>
          <xdr:col>5</xdr:col>
          <xdr:colOff>28575</xdr:colOff>
          <xdr:row>186</xdr:row>
          <xdr:rowOff>38100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180975</xdr:rowOff>
        </xdr:from>
        <xdr:to>
          <xdr:col>9</xdr:col>
          <xdr:colOff>114300</xdr:colOff>
          <xdr:row>187</xdr:row>
          <xdr:rowOff>38100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95250</xdr:colOff>
          <xdr:row>188</xdr:row>
          <xdr:rowOff>38100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171450</xdr:rowOff>
        </xdr:from>
        <xdr:to>
          <xdr:col>5</xdr:col>
          <xdr:colOff>28575</xdr:colOff>
          <xdr:row>189</xdr:row>
          <xdr:rowOff>38100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180975</xdr:rowOff>
        </xdr:from>
        <xdr:to>
          <xdr:col>9</xdr:col>
          <xdr:colOff>114300</xdr:colOff>
          <xdr:row>190</xdr:row>
          <xdr:rowOff>38100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189</xdr:row>
          <xdr:rowOff>180975</xdr:rowOff>
        </xdr:from>
        <xdr:to>
          <xdr:col>9</xdr:col>
          <xdr:colOff>95250</xdr:colOff>
          <xdr:row>191</xdr:row>
          <xdr:rowOff>38100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171450</xdr:rowOff>
        </xdr:from>
        <xdr:to>
          <xdr:col>5</xdr:col>
          <xdr:colOff>28575</xdr:colOff>
          <xdr:row>192</xdr:row>
          <xdr:rowOff>38100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180</xdr:row>
          <xdr:rowOff>28575</xdr:rowOff>
        </xdr:from>
        <xdr:to>
          <xdr:col>50</xdr:col>
          <xdr:colOff>47625</xdr:colOff>
          <xdr:row>181</xdr:row>
          <xdr:rowOff>95250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57150</xdr:rowOff>
        </xdr:from>
        <xdr:to>
          <xdr:col>51</xdr:col>
          <xdr:colOff>66675</xdr:colOff>
          <xdr:row>183</xdr:row>
          <xdr:rowOff>38100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183</xdr:row>
          <xdr:rowOff>28575</xdr:rowOff>
        </xdr:from>
        <xdr:to>
          <xdr:col>50</xdr:col>
          <xdr:colOff>47625</xdr:colOff>
          <xdr:row>184</xdr:row>
          <xdr:rowOff>95250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57150</xdr:rowOff>
        </xdr:from>
        <xdr:to>
          <xdr:col>51</xdr:col>
          <xdr:colOff>66675</xdr:colOff>
          <xdr:row>186</xdr:row>
          <xdr:rowOff>38100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186</xdr:row>
          <xdr:rowOff>28575</xdr:rowOff>
        </xdr:from>
        <xdr:to>
          <xdr:col>50</xdr:col>
          <xdr:colOff>47625</xdr:colOff>
          <xdr:row>187</xdr:row>
          <xdr:rowOff>95250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57150</xdr:rowOff>
        </xdr:from>
        <xdr:to>
          <xdr:col>51</xdr:col>
          <xdr:colOff>66675</xdr:colOff>
          <xdr:row>189</xdr:row>
          <xdr:rowOff>38100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189</xdr:row>
          <xdr:rowOff>28575</xdr:rowOff>
        </xdr:from>
        <xdr:to>
          <xdr:col>50</xdr:col>
          <xdr:colOff>47625</xdr:colOff>
          <xdr:row>190</xdr:row>
          <xdr:rowOff>95250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57150</xdr:rowOff>
        </xdr:from>
        <xdr:to>
          <xdr:col>51</xdr:col>
          <xdr:colOff>66675</xdr:colOff>
          <xdr:row>192</xdr:row>
          <xdr:rowOff>38100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191</xdr:row>
          <xdr:rowOff>190500</xdr:rowOff>
        </xdr:from>
        <xdr:to>
          <xdr:col>9</xdr:col>
          <xdr:colOff>123825</xdr:colOff>
          <xdr:row>193</xdr:row>
          <xdr:rowOff>38100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57150</xdr:rowOff>
        </xdr:from>
        <xdr:to>
          <xdr:col>51</xdr:col>
          <xdr:colOff>66675</xdr:colOff>
          <xdr:row>165</xdr:row>
          <xdr:rowOff>38100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47625</xdr:rowOff>
        </xdr:from>
        <xdr:to>
          <xdr:col>51</xdr:col>
          <xdr:colOff>66675</xdr:colOff>
          <xdr:row>180</xdr:row>
          <xdr:rowOff>28575</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271</xdr:row>
          <xdr:rowOff>152400</xdr:rowOff>
        </xdr:from>
        <xdr:to>
          <xdr:col>38</xdr:col>
          <xdr:colOff>28575</xdr:colOff>
          <xdr:row>275</xdr:row>
          <xdr:rowOff>28575</xdr:rowOff>
        </xdr:to>
        <xdr:grpSp>
          <xdr:nvGrpSpPr>
            <xdr:cNvPr id="230" name="Group 636"/>
            <xdr:cNvGrpSpPr>
              <a:grpSpLocks/>
            </xdr:cNvGrpSpPr>
          </xdr:nvGrpSpPr>
          <xdr:grpSpPr bwMode="auto">
            <a:xfrm>
              <a:off x="4257675" y="46558200"/>
              <a:ext cx="1047750" cy="561975"/>
              <a:chOff x="447" y="2888"/>
              <a:chExt cx="110" cy="59"/>
            </a:xfrm>
          </xdr:grpSpPr>
          <xdr:sp macro="" textlink="">
            <xdr:nvSpPr>
              <xdr:cNvPr id="2240" name="Check Box 192" hidden="1">
                <a:extLst>
                  <a:ext uri="{63B3BB69-23CF-44E3-9099-C40C66FF867C}">
                    <a14:compatExt spid="_x0000_s224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241" name="Check Box 193" hidden="1">
                <a:extLst>
                  <a:ext uri="{63B3BB69-23CF-44E3-9099-C40C66FF867C}">
                    <a14:compatExt spid="_x0000_s224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42" name="Check Box 194" hidden="1">
                <a:extLst>
                  <a:ext uri="{63B3BB69-23CF-44E3-9099-C40C66FF867C}">
                    <a14:compatExt spid="_x0000_s224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271</xdr:row>
          <xdr:rowOff>161925</xdr:rowOff>
        </xdr:from>
        <xdr:to>
          <xdr:col>10</xdr:col>
          <xdr:colOff>9525</xdr:colOff>
          <xdr:row>275</xdr:row>
          <xdr:rowOff>38100</xdr:rowOff>
        </xdr:to>
        <xdr:grpSp>
          <xdr:nvGrpSpPr>
            <xdr:cNvPr id="234" name="Group 640"/>
            <xdr:cNvGrpSpPr>
              <a:grpSpLocks/>
            </xdr:cNvGrpSpPr>
          </xdr:nvGrpSpPr>
          <xdr:grpSpPr bwMode="auto">
            <a:xfrm>
              <a:off x="523875" y="46567725"/>
              <a:ext cx="1047750" cy="561975"/>
              <a:chOff x="447" y="2888"/>
              <a:chExt cx="110" cy="59"/>
            </a:xfrm>
          </xdr:grpSpPr>
          <xdr:sp macro="" textlink="">
            <xdr:nvSpPr>
              <xdr:cNvPr id="2243" name="Check Box 195" hidden="1">
                <a:extLst>
                  <a:ext uri="{63B3BB69-23CF-44E3-9099-C40C66FF867C}">
                    <a14:compatExt spid="_x0000_s224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244" name="Check Box 196" hidden="1">
                <a:extLst>
                  <a:ext uri="{63B3BB69-23CF-44E3-9099-C40C66FF867C}">
                    <a14:compatExt spid="_x0000_s224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45" name="Check Box 197" hidden="1">
                <a:extLst>
                  <a:ext uri="{63B3BB69-23CF-44E3-9099-C40C66FF867C}">
                    <a14:compatExt spid="_x0000_s224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275</xdr:row>
          <xdr:rowOff>152400</xdr:rowOff>
        </xdr:from>
        <xdr:to>
          <xdr:col>10</xdr:col>
          <xdr:colOff>28575</xdr:colOff>
          <xdr:row>279</xdr:row>
          <xdr:rowOff>28575</xdr:rowOff>
        </xdr:to>
        <xdr:grpSp>
          <xdr:nvGrpSpPr>
            <xdr:cNvPr id="238" name="Group 640"/>
            <xdr:cNvGrpSpPr>
              <a:grpSpLocks/>
            </xdr:cNvGrpSpPr>
          </xdr:nvGrpSpPr>
          <xdr:grpSpPr bwMode="auto">
            <a:xfrm>
              <a:off x="542925" y="47244000"/>
              <a:ext cx="1047750" cy="561975"/>
              <a:chOff x="447" y="2888"/>
              <a:chExt cx="110" cy="59"/>
            </a:xfrm>
          </xdr:grpSpPr>
          <xdr:sp macro="" textlink="">
            <xdr:nvSpPr>
              <xdr:cNvPr id="2246" name="Check Box 198" hidden="1">
                <a:extLst>
                  <a:ext uri="{63B3BB69-23CF-44E3-9099-C40C66FF867C}">
                    <a14:compatExt spid="_x0000_s224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247" name="Check Box 199" hidden="1">
                <a:extLst>
                  <a:ext uri="{63B3BB69-23CF-44E3-9099-C40C66FF867C}">
                    <a14:compatExt spid="_x0000_s224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48" name="Check Box 200" hidden="1">
                <a:extLst>
                  <a:ext uri="{63B3BB69-23CF-44E3-9099-C40C66FF867C}">
                    <a14:compatExt spid="_x0000_s224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275</xdr:row>
          <xdr:rowOff>161925</xdr:rowOff>
        </xdr:from>
        <xdr:to>
          <xdr:col>38</xdr:col>
          <xdr:colOff>38100</xdr:colOff>
          <xdr:row>279</xdr:row>
          <xdr:rowOff>38100</xdr:rowOff>
        </xdr:to>
        <xdr:grpSp>
          <xdr:nvGrpSpPr>
            <xdr:cNvPr id="242" name="Group 636"/>
            <xdr:cNvGrpSpPr>
              <a:grpSpLocks/>
            </xdr:cNvGrpSpPr>
          </xdr:nvGrpSpPr>
          <xdr:grpSpPr bwMode="auto">
            <a:xfrm>
              <a:off x="4267200" y="47253525"/>
              <a:ext cx="1047750" cy="561975"/>
              <a:chOff x="447" y="2888"/>
              <a:chExt cx="110" cy="59"/>
            </a:xfrm>
          </xdr:grpSpPr>
          <xdr:sp macro="" textlink="">
            <xdr:nvSpPr>
              <xdr:cNvPr id="2249" name="Check Box 201" hidden="1">
                <a:extLst>
                  <a:ext uri="{63B3BB69-23CF-44E3-9099-C40C66FF867C}">
                    <a14:compatExt spid="_x0000_s224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250" name="Check Box 202" hidden="1">
                <a:extLst>
                  <a:ext uri="{63B3BB69-23CF-44E3-9099-C40C66FF867C}">
                    <a14:compatExt spid="_x0000_s225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51" name="Check Box 203" hidden="1">
                <a:extLst>
                  <a:ext uri="{63B3BB69-23CF-44E3-9099-C40C66FF867C}">
                    <a14:compatExt spid="_x0000_s225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95250</xdr:colOff>
          <xdr:row>197</xdr:row>
          <xdr:rowOff>38100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171450</xdr:rowOff>
        </xdr:from>
        <xdr:to>
          <xdr:col>5</xdr:col>
          <xdr:colOff>28575</xdr:colOff>
          <xdr:row>198</xdr:row>
          <xdr:rowOff>38100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180975</xdr:rowOff>
        </xdr:from>
        <xdr:to>
          <xdr:col>9</xdr:col>
          <xdr:colOff>114300</xdr:colOff>
          <xdr:row>199</xdr:row>
          <xdr:rowOff>38100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195</xdr:row>
          <xdr:rowOff>28575</xdr:rowOff>
        </xdr:from>
        <xdr:to>
          <xdr:col>50</xdr:col>
          <xdr:colOff>47625</xdr:colOff>
          <xdr:row>196</xdr:row>
          <xdr:rowOff>95250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57150</xdr:rowOff>
        </xdr:from>
        <xdr:to>
          <xdr:col>51</xdr:col>
          <xdr:colOff>66675</xdr:colOff>
          <xdr:row>198</xdr:row>
          <xdr:rowOff>38100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468</xdr:row>
          <xdr:rowOff>0</xdr:rowOff>
        </xdr:from>
        <xdr:to>
          <xdr:col>15</xdr:col>
          <xdr:colOff>76200</xdr:colOff>
          <xdr:row>471</xdr:row>
          <xdr:rowOff>0</xdr:rowOff>
        </xdr:to>
        <xdr:grpSp>
          <xdr:nvGrpSpPr>
            <xdr:cNvPr id="251" name="Group 511"/>
            <xdr:cNvGrpSpPr>
              <a:grpSpLocks/>
            </xdr:cNvGrpSpPr>
          </xdr:nvGrpSpPr>
          <xdr:grpSpPr bwMode="auto">
            <a:xfrm>
              <a:off x="581025" y="84162900"/>
              <a:ext cx="1676400" cy="571500"/>
              <a:chOff x="44" y="3557"/>
              <a:chExt cx="176" cy="62"/>
            </a:xfrm>
          </xdr:grpSpPr>
          <xdr:sp macro="" textlink="">
            <xdr:nvSpPr>
              <xdr:cNvPr id="2257" name="Check Box 209" hidden="1">
                <a:extLst>
                  <a:ext uri="{63B3BB69-23CF-44E3-9099-C40C66FF867C}">
                    <a14:compatExt spid="_x0000_s2257"/>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2258" name="Check Box 210" hidden="1">
                <a:extLst>
                  <a:ext uri="{63B3BB69-23CF-44E3-9099-C40C66FF867C}">
                    <a14:compatExt spid="_x0000_s2258"/>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2259" name="Check Box 211" hidden="1">
                <a:extLst>
                  <a:ext uri="{63B3BB69-23CF-44E3-9099-C40C66FF867C}">
                    <a14:compatExt spid="_x0000_s2259"/>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517</xdr:row>
          <xdr:rowOff>76200</xdr:rowOff>
        </xdr:from>
        <xdr:to>
          <xdr:col>9</xdr:col>
          <xdr:colOff>95250</xdr:colOff>
          <xdr:row>518</xdr:row>
          <xdr:rowOff>123825</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518</xdr:row>
          <xdr:rowOff>85725</xdr:rowOff>
        </xdr:from>
        <xdr:to>
          <xdr:col>9</xdr:col>
          <xdr:colOff>95250</xdr:colOff>
          <xdr:row>519</xdr:row>
          <xdr:rowOff>133350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525</xdr:row>
          <xdr:rowOff>76200</xdr:rowOff>
        </xdr:from>
        <xdr:to>
          <xdr:col>9</xdr:col>
          <xdr:colOff>95250</xdr:colOff>
          <xdr:row>526</xdr:row>
          <xdr:rowOff>123825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526</xdr:row>
          <xdr:rowOff>85725</xdr:rowOff>
        </xdr:from>
        <xdr:to>
          <xdr:col>9</xdr:col>
          <xdr:colOff>95250</xdr:colOff>
          <xdr:row>527</xdr:row>
          <xdr:rowOff>133350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603</xdr:row>
          <xdr:rowOff>76200</xdr:rowOff>
        </xdr:from>
        <xdr:to>
          <xdr:col>11</xdr:col>
          <xdr:colOff>28575</xdr:colOff>
          <xdr:row>605</xdr:row>
          <xdr:rowOff>180975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603</xdr:row>
          <xdr:rowOff>57150</xdr:rowOff>
        </xdr:from>
        <xdr:to>
          <xdr:col>23</xdr:col>
          <xdr:colOff>38100</xdr:colOff>
          <xdr:row>605</xdr:row>
          <xdr:rowOff>200025</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567</xdr:row>
          <xdr:rowOff>0</xdr:rowOff>
        </xdr:from>
        <xdr:to>
          <xdr:col>50</xdr:col>
          <xdr:colOff>95250</xdr:colOff>
          <xdr:row>568</xdr:row>
          <xdr:rowOff>28575</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567</xdr:row>
          <xdr:rowOff>171450</xdr:rowOff>
        </xdr:from>
        <xdr:to>
          <xdr:col>50</xdr:col>
          <xdr:colOff>95250</xdr:colOff>
          <xdr:row>569</xdr:row>
          <xdr:rowOff>28575</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569</xdr:row>
          <xdr:rowOff>0</xdr:rowOff>
        </xdr:from>
        <xdr:to>
          <xdr:col>50</xdr:col>
          <xdr:colOff>95250</xdr:colOff>
          <xdr:row>570</xdr:row>
          <xdr:rowOff>28575</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569</xdr:row>
          <xdr:rowOff>171450</xdr:rowOff>
        </xdr:from>
        <xdr:to>
          <xdr:col>50</xdr:col>
          <xdr:colOff>95250</xdr:colOff>
          <xdr:row>571</xdr:row>
          <xdr:rowOff>28575</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452</xdr:row>
          <xdr:rowOff>38100</xdr:rowOff>
        </xdr:from>
        <xdr:to>
          <xdr:col>16</xdr:col>
          <xdr:colOff>9525</xdr:colOff>
          <xdr:row>458</xdr:row>
          <xdr:rowOff>0</xdr:rowOff>
        </xdr:to>
        <xdr:grpSp>
          <xdr:nvGrpSpPr>
            <xdr:cNvPr id="265" name="グループ化 264"/>
            <xdr:cNvGrpSpPr/>
          </xdr:nvGrpSpPr>
          <xdr:grpSpPr>
            <a:xfrm>
              <a:off x="581025" y="81248250"/>
              <a:ext cx="1733550" cy="1104900"/>
              <a:chOff x="409575" y="47291629"/>
              <a:chExt cx="1733550" cy="1112725"/>
            </a:xfrm>
          </xdr:grpSpPr>
          <xdr:sp macro="" textlink="">
            <xdr:nvSpPr>
              <xdr:cNvPr id="2270" name="Check Box 222" hidden="1">
                <a:extLst>
                  <a:ext uri="{63B3BB69-23CF-44E3-9099-C40C66FF867C}">
                    <a14:compatExt spid="_x0000_s2270"/>
                  </a:ext>
                </a:extLst>
              </xdr:cNvPr>
              <xdr:cNvSpPr/>
            </xdr:nvSpPr>
            <xdr:spPr bwMode="auto">
              <a:xfrm>
                <a:off x="409575" y="47663101"/>
                <a:ext cx="1733550"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2271" name="Check Box 223" hidden="1">
                <a:extLst>
                  <a:ext uri="{63B3BB69-23CF-44E3-9099-C40C66FF867C}">
                    <a14:compatExt spid="_x0000_s2271"/>
                  </a:ext>
                </a:extLst>
              </xdr:cNvPr>
              <xdr:cNvSpPr/>
            </xdr:nvSpPr>
            <xdr:spPr bwMode="auto">
              <a:xfrm>
                <a:off x="409575" y="47291629"/>
                <a:ext cx="1283561" cy="186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2272" name="Check Box 224" hidden="1">
                <a:extLst>
                  <a:ext uri="{63B3BB69-23CF-44E3-9099-C40C66FF867C}">
                    <a14:compatExt spid="_x0000_s2272"/>
                  </a:ext>
                </a:extLst>
              </xdr:cNvPr>
              <xdr:cNvSpPr/>
            </xdr:nvSpPr>
            <xdr:spPr bwMode="auto">
              <a:xfrm>
                <a:off x="409575" y="47462223"/>
                <a:ext cx="1293140" cy="200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2273" name="Check Box 225" hidden="1">
                <a:extLst>
                  <a:ext uri="{63B3BB69-23CF-44E3-9099-C40C66FF867C}">
                    <a14:compatExt spid="_x0000_s2273"/>
                  </a:ext>
                </a:extLst>
              </xdr:cNvPr>
              <xdr:cNvSpPr/>
            </xdr:nvSpPr>
            <xdr:spPr bwMode="auto">
              <a:xfrm>
                <a:off x="409575" y="48042251"/>
                <a:ext cx="1341034" cy="2008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2274" name="Check Box 226" hidden="1">
                <a:extLst>
                  <a:ext uri="{63B3BB69-23CF-44E3-9099-C40C66FF867C}">
                    <a14:compatExt spid="_x0000_s2274"/>
                  </a:ext>
                </a:extLst>
              </xdr:cNvPr>
              <xdr:cNvSpPr/>
            </xdr:nvSpPr>
            <xdr:spPr bwMode="auto">
              <a:xfrm>
                <a:off x="409575" y="47854594"/>
                <a:ext cx="1695450" cy="172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2275" name="Check Box 227" hidden="1">
                <a:extLst>
                  <a:ext uri="{63B3BB69-23CF-44E3-9099-C40C66FF867C}">
                    <a14:compatExt spid="_x0000_s2275"/>
                  </a:ext>
                </a:extLst>
              </xdr:cNvPr>
              <xdr:cNvSpPr/>
            </xdr:nvSpPr>
            <xdr:spPr bwMode="auto">
              <a:xfrm>
                <a:off x="409575" y="48243460"/>
                <a:ext cx="1341034" cy="1608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0</xdr:rowOff>
        </xdr:from>
        <xdr:to>
          <xdr:col>43</xdr:col>
          <xdr:colOff>76200</xdr:colOff>
          <xdr:row>587</xdr:row>
          <xdr:rowOff>28575</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171450</xdr:rowOff>
        </xdr:from>
        <xdr:to>
          <xdr:col>43</xdr:col>
          <xdr:colOff>76200</xdr:colOff>
          <xdr:row>588</xdr:row>
          <xdr:rowOff>28575</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0</xdr:rowOff>
        </xdr:from>
        <xdr:to>
          <xdr:col>43</xdr:col>
          <xdr:colOff>76200</xdr:colOff>
          <xdr:row>589</xdr:row>
          <xdr:rowOff>28575</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171450</xdr:rowOff>
        </xdr:from>
        <xdr:to>
          <xdr:col>43</xdr:col>
          <xdr:colOff>76200</xdr:colOff>
          <xdr:row>590</xdr:row>
          <xdr:rowOff>28575</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0</xdr:rowOff>
        </xdr:from>
        <xdr:to>
          <xdr:col>43</xdr:col>
          <xdr:colOff>76200</xdr:colOff>
          <xdr:row>587</xdr:row>
          <xdr:rowOff>28575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586</xdr:row>
          <xdr:rowOff>171450</xdr:rowOff>
        </xdr:from>
        <xdr:to>
          <xdr:col>43</xdr:col>
          <xdr:colOff>76200</xdr:colOff>
          <xdr:row>588</xdr:row>
          <xdr:rowOff>28575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0</xdr:rowOff>
        </xdr:from>
        <xdr:to>
          <xdr:col>43</xdr:col>
          <xdr:colOff>76200</xdr:colOff>
          <xdr:row>589</xdr:row>
          <xdr:rowOff>28575</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588</xdr:row>
          <xdr:rowOff>171450</xdr:rowOff>
        </xdr:from>
        <xdr:to>
          <xdr:col>43</xdr:col>
          <xdr:colOff>76200</xdr:colOff>
          <xdr:row>590</xdr:row>
          <xdr:rowOff>28575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571</xdr:row>
          <xdr:rowOff>0</xdr:rowOff>
        </xdr:from>
        <xdr:to>
          <xdr:col>50</xdr:col>
          <xdr:colOff>95250</xdr:colOff>
          <xdr:row>572</xdr:row>
          <xdr:rowOff>28575</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571</xdr:row>
          <xdr:rowOff>171450</xdr:rowOff>
        </xdr:from>
        <xdr:to>
          <xdr:col>50</xdr:col>
          <xdr:colOff>95250</xdr:colOff>
          <xdr:row>573</xdr:row>
          <xdr:rowOff>28575</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573</xdr:row>
          <xdr:rowOff>0</xdr:rowOff>
        </xdr:from>
        <xdr:to>
          <xdr:col>50</xdr:col>
          <xdr:colOff>95250</xdr:colOff>
          <xdr:row>574</xdr:row>
          <xdr:rowOff>28575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573</xdr:row>
          <xdr:rowOff>171450</xdr:rowOff>
        </xdr:from>
        <xdr:to>
          <xdr:col>50</xdr:col>
          <xdr:colOff>95250</xdr:colOff>
          <xdr:row>575</xdr:row>
          <xdr:rowOff>28575</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575</xdr:row>
          <xdr:rowOff>0</xdr:rowOff>
        </xdr:from>
        <xdr:to>
          <xdr:col>50</xdr:col>
          <xdr:colOff>95250</xdr:colOff>
          <xdr:row>576</xdr:row>
          <xdr:rowOff>28575</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575</xdr:row>
          <xdr:rowOff>171450</xdr:rowOff>
        </xdr:from>
        <xdr:to>
          <xdr:col>50</xdr:col>
          <xdr:colOff>95250</xdr:colOff>
          <xdr:row>577</xdr:row>
          <xdr:rowOff>28575</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367</xdr:row>
          <xdr:rowOff>0</xdr:rowOff>
        </xdr:from>
        <xdr:to>
          <xdr:col>9</xdr:col>
          <xdr:colOff>95250</xdr:colOff>
          <xdr:row>370</xdr:row>
          <xdr:rowOff>19050</xdr:rowOff>
        </xdr:to>
        <xdr:grpSp>
          <xdr:nvGrpSpPr>
            <xdr:cNvPr id="286" name="Group 6"/>
            <xdr:cNvGrpSpPr>
              <a:grpSpLocks/>
            </xdr:cNvGrpSpPr>
          </xdr:nvGrpSpPr>
          <xdr:grpSpPr bwMode="auto">
            <a:xfrm>
              <a:off x="676275" y="64008000"/>
              <a:ext cx="762000" cy="590550"/>
              <a:chOff x="47" y="3669"/>
              <a:chExt cx="78" cy="60"/>
            </a:xfrm>
          </xdr:grpSpPr>
          <xdr:sp macro="" textlink="">
            <xdr:nvSpPr>
              <xdr:cNvPr id="2290" name="Check Box 242" hidden="1">
                <a:extLst>
                  <a:ext uri="{63B3BB69-23CF-44E3-9099-C40C66FF867C}">
                    <a14:compatExt spid="_x0000_s229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91" name="Check Box 243" hidden="1">
                <a:extLst>
                  <a:ext uri="{63B3BB69-23CF-44E3-9099-C40C66FF867C}">
                    <a14:compatExt spid="_x0000_s229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92" name="Check Box 244" hidden="1">
                <a:extLst>
                  <a:ext uri="{63B3BB69-23CF-44E3-9099-C40C66FF867C}">
                    <a14:compatExt spid="_x0000_s229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370</xdr:row>
          <xdr:rowOff>0</xdr:rowOff>
        </xdr:from>
        <xdr:to>
          <xdr:col>13</xdr:col>
          <xdr:colOff>114300</xdr:colOff>
          <xdr:row>373</xdr:row>
          <xdr:rowOff>0</xdr:rowOff>
        </xdr:to>
        <xdr:grpSp>
          <xdr:nvGrpSpPr>
            <xdr:cNvPr id="290" name="Group 490"/>
            <xdr:cNvGrpSpPr>
              <a:grpSpLocks/>
            </xdr:cNvGrpSpPr>
          </xdr:nvGrpSpPr>
          <xdr:grpSpPr bwMode="auto">
            <a:xfrm>
              <a:off x="676275" y="64579500"/>
              <a:ext cx="1371600" cy="571500"/>
              <a:chOff x="47" y="3669"/>
              <a:chExt cx="78" cy="60"/>
            </a:xfrm>
          </xdr:grpSpPr>
          <xdr:sp macro="" textlink="">
            <xdr:nvSpPr>
              <xdr:cNvPr id="2293" name="Check Box 245" hidden="1">
                <a:extLst>
                  <a:ext uri="{63B3BB69-23CF-44E3-9099-C40C66FF867C}">
                    <a14:compatExt spid="_x0000_s229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94" name="Check Box 246" hidden="1">
                <a:extLst>
                  <a:ext uri="{63B3BB69-23CF-44E3-9099-C40C66FF867C}">
                    <a14:compatExt spid="_x0000_s229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95" name="Check Box 247" hidden="1">
                <a:extLst>
                  <a:ext uri="{63B3BB69-23CF-44E3-9099-C40C66FF867C}">
                    <a14:compatExt spid="_x0000_s229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367</xdr:row>
          <xdr:rowOff>0</xdr:rowOff>
        </xdr:from>
        <xdr:to>
          <xdr:col>33</xdr:col>
          <xdr:colOff>95250</xdr:colOff>
          <xdr:row>370</xdr:row>
          <xdr:rowOff>19050</xdr:rowOff>
        </xdr:to>
        <xdr:grpSp>
          <xdr:nvGrpSpPr>
            <xdr:cNvPr id="294" name="Group 6"/>
            <xdr:cNvGrpSpPr>
              <a:grpSpLocks/>
            </xdr:cNvGrpSpPr>
          </xdr:nvGrpSpPr>
          <xdr:grpSpPr bwMode="auto">
            <a:xfrm>
              <a:off x="3981450" y="64008000"/>
              <a:ext cx="771525" cy="590550"/>
              <a:chOff x="47" y="3669"/>
              <a:chExt cx="78" cy="60"/>
            </a:xfrm>
          </xdr:grpSpPr>
          <xdr:sp macro="" textlink="">
            <xdr:nvSpPr>
              <xdr:cNvPr id="2296" name="Check Box 248" hidden="1">
                <a:extLst>
                  <a:ext uri="{63B3BB69-23CF-44E3-9099-C40C66FF867C}">
                    <a14:compatExt spid="_x0000_s229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97" name="Check Box 249" hidden="1">
                <a:extLst>
                  <a:ext uri="{63B3BB69-23CF-44E3-9099-C40C66FF867C}">
                    <a14:compatExt spid="_x0000_s229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98" name="Check Box 250" hidden="1">
                <a:extLst>
                  <a:ext uri="{63B3BB69-23CF-44E3-9099-C40C66FF867C}">
                    <a14:compatExt spid="_x0000_s229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370</xdr:row>
          <xdr:rowOff>0</xdr:rowOff>
        </xdr:from>
        <xdr:to>
          <xdr:col>37</xdr:col>
          <xdr:colOff>114300</xdr:colOff>
          <xdr:row>373</xdr:row>
          <xdr:rowOff>0</xdr:rowOff>
        </xdr:to>
        <xdr:grpSp>
          <xdr:nvGrpSpPr>
            <xdr:cNvPr id="298" name="Group 490"/>
            <xdr:cNvGrpSpPr>
              <a:grpSpLocks/>
            </xdr:cNvGrpSpPr>
          </xdr:nvGrpSpPr>
          <xdr:grpSpPr bwMode="auto">
            <a:xfrm>
              <a:off x="3981450" y="64579500"/>
              <a:ext cx="1285875" cy="571500"/>
              <a:chOff x="47" y="3669"/>
              <a:chExt cx="78" cy="60"/>
            </a:xfrm>
          </xdr:grpSpPr>
          <xdr:sp macro="" textlink="">
            <xdr:nvSpPr>
              <xdr:cNvPr id="2299" name="Check Box 251" hidden="1">
                <a:extLst>
                  <a:ext uri="{63B3BB69-23CF-44E3-9099-C40C66FF867C}">
                    <a14:compatExt spid="_x0000_s229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300" name="Check Box 252" hidden="1">
                <a:extLst>
                  <a:ext uri="{63B3BB69-23CF-44E3-9099-C40C66FF867C}">
                    <a14:compatExt spid="_x0000_s230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301" name="Check Box 253" hidden="1">
                <a:extLst>
                  <a:ext uri="{63B3BB69-23CF-44E3-9099-C40C66FF867C}">
                    <a14:compatExt spid="_x0000_s230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437</xdr:row>
          <xdr:rowOff>171450</xdr:rowOff>
        </xdr:from>
        <xdr:to>
          <xdr:col>9</xdr:col>
          <xdr:colOff>19050</xdr:colOff>
          <xdr:row>438</xdr:row>
          <xdr:rowOff>171450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440</xdr:row>
          <xdr:rowOff>171450</xdr:rowOff>
        </xdr:from>
        <xdr:to>
          <xdr:col>9</xdr:col>
          <xdr:colOff>19050</xdr:colOff>
          <xdr:row>441</xdr:row>
          <xdr:rowOff>171450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330</xdr:row>
          <xdr:rowOff>38100</xdr:rowOff>
        </xdr:from>
        <xdr:to>
          <xdr:col>5</xdr:col>
          <xdr:colOff>9525</xdr:colOff>
          <xdr:row>332</xdr:row>
          <xdr:rowOff>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335</xdr:row>
          <xdr:rowOff>0</xdr:rowOff>
        </xdr:from>
        <xdr:to>
          <xdr:col>5</xdr:col>
          <xdr:colOff>19050</xdr:colOff>
          <xdr:row>336</xdr:row>
          <xdr:rowOff>38100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335</xdr:row>
          <xdr:rowOff>0</xdr:rowOff>
        </xdr:from>
        <xdr:to>
          <xdr:col>21</xdr:col>
          <xdr:colOff>57150</xdr:colOff>
          <xdr:row>336</xdr:row>
          <xdr:rowOff>38100</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394</xdr:row>
          <xdr:rowOff>171450</xdr:rowOff>
        </xdr:from>
        <xdr:to>
          <xdr:col>9</xdr:col>
          <xdr:colOff>19050</xdr:colOff>
          <xdr:row>395</xdr:row>
          <xdr:rowOff>171450</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413</xdr:row>
          <xdr:rowOff>171450</xdr:rowOff>
        </xdr:from>
        <xdr:to>
          <xdr:col>9</xdr:col>
          <xdr:colOff>19050</xdr:colOff>
          <xdr:row>414</xdr:row>
          <xdr:rowOff>171450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428</xdr:row>
          <xdr:rowOff>171450</xdr:rowOff>
        </xdr:from>
        <xdr:to>
          <xdr:col>9</xdr:col>
          <xdr:colOff>19050</xdr:colOff>
          <xdr:row>429</xdr:row>
          <xdr:rowOff>171450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123825</xdr:rowOff>
        </xdr:from>
        <xdr:to>
          <xdr:col>4</xdr:col>
          <xdr:colOff>95250</xdr:colOff>
          <xdr:row>43</xdr:row>
          <xdr:rowOff>133350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114300</xdr:rowOff>
        </xdr:from>
        <xdr:to>
          <xdr:col>5</xdr:col>
          <xdr:colOff>104775</xdr:colOff>
          <xdr:row>51</xdr:row>
          <xdr:rowOff>0</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123825</xdr:rowOff>
        </xdr:from>
        <xdr:to>
          <xdr:col>4</xdr:col>
          <xdr:colOff>114300</xdr:colOff>
          <xdr:row>57</xdr:row>
          <xdr:rowOff>123825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104775</xdr:rowOff>
        </xdr:from>
        <xdr:to>
          <xdr:col>5</xdr:col>
          <xdr:colOff>38100</xdr:colOff>
          <xdr:row>65</xdr:row>
          <xdr:rowOff>0</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15</xdr:row>
      <xdr:rowOff>0</xdr:rowOff>
    </xdr:from>
    <xdr:to>
      <xdr:col>10</xdr:col>
      <xdr:colOff>19050</xdr:colOff>
      <xdr:row>17</xdr:row>
      <xdr:rowOff>190498</xdr:rowOff>
    </xdr:to>
    <xdr:sp macro="" textlink="">
      <xdr:nvSpPr>
        <xdr:cNvPr id="314" name="円/楕円 313"/>
        <xdr:cNvSpPr/>
      </xdr:nvSpPr>
      <xdr:spPr>
        <a:xfrm>
          <a:off x="896471" y="2185147"/>
          <a:ext cx="680197"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0</xdr:colOff>
      <xdr:row>15</xdr:row>
      <xdr:rowOff>0</xdr:rowOff>
    </xdr:from>
    <xdr:to>
      <xdr:col>24</xdr:col>
      <xdr:colOff>15689</xdr:colOff>
      <xdr:row>17</xdr:row>
      <xdr:rowOff>171448</xdr:rowOff>
    </xdr:to>
    <xdr:sp macro="" textlink="">
      <xdr:nvSpPr>
        <xdr:cNvPr id="315" name="円/楕円 314"/>
        <xdr:cNvSpPr/>
      </xdr:nvSpPr>
      <xdr:spPr>
        <a:xfrm>
          <a:off x="2667000" y="2185147"/>
          <a:ext cx="676836"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15</xdr:row>
      <xdr:rowOff>0</xdr:rowOff>
    </xdr:from>
    <xdr:to>
      <xdr:col>36</xdr:col>
      <xdr:colOff>52108</xdr:colOff>
      <xdr:row>17</xdr:row>
      <xdr:rowOff>171448</xdr:rowOff>
    </xdr:to>
    <xdr:sp macro="" textlink="">
      <xdr:nvSpPr>
        <xdr:cNvPr id="316" name="円/楕円 315"/>
        <xdr:cNvSpPr/>
      </xdr:nvSpPr>
      <xdr:spPr>
        <a:xfrm>
          <a:off x="4392706" y="2185147"/>
          <a:ext cx="668431"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56029</xdr:colOff>
      <xdr:row>8</xdr:row>
      <xdr:rowOff>0</xdr:rowOff>
    </xdr:from>
    <xdr:to>
      <xdr:col>55</xdr:col>
      <xdr:colOff>18490</xdr:colOff>
      <xdr:row>12</xdr:row>
      <xdr:rowOff>136712</xdr:rowOff>
    </xdr:to>
    <xdr:sp macro="" textlink="">
      <xdr:nvSpPr>
        <xdr:cNvPr id="317" name="角丸四角形 316"/>
        <xdr:cNvSpPr/>
      </xdr:nvSpPr>
      <xdr:spPr>
        <a:xfrm>
          <a:off x="4448735" y="1243853"/>
          <a:ext cx="3481108" cy="7194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教諭</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8</xdr:col>
      <xdr:colOff>168089</xdr:colOff>
      <xdr:row>9</xdr:row>
      <xdr:rowOff>112059</xdr:rowOff>
    </xdr:from>
    <xdr:to>
      <xdr:col>31</xdr:col>
      <xdr:colOff>28576</xdr:colOff>
      <xdr:row>14</xdr:row>
      <xdr:rowOff>144557</xdr:rowOff>
    </xdr:to>
    <xdr:cxnSp macro="">
      <xdr:nvCxnSpPr>
        <xdr:cNvPr id="318" name="直線矢印コネクタ 317"/>
        <xdr:cNvCxnSpPr/>
      </xdr:nvCxnSpPr>
      <xdr:spPr>
        <a:xfrm flipH="1">
          <a:off x="1311089" y="1501588"/>
          <a:ext cx="3110193" cy="63761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33617</xdr:colOff>
      <xdr:row>10</xdr:row>
      <xdr:rowOff>78441</xdr:rowOff>
    </xdr:from>
    <xdr:to>
      <xdr:col>32</xdr:col>
      <xdr:colOff>100717</xdr:colOff>
      <xdr:row>14</xdr:row>
      <xdr:rowOff>147019</xdr:rowOff>
    </xdr:to>
    <xdr:cxnSp macro="">
      <xdr:nvCxnSpPr>
        <xdr:cNvPr id="320" name="直線矢印コネクタ 319"/>
        <xdr:cNvCxnSpPr/>
      </xdr:nvCxnSpPr>
      <xdr:spPr>
        <a:xfrm flipH="1">
          <a:off x="3070411" y="1613647"/>
          <a:ext cx="1546277" cy="5280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78441</xdr:colOff>
      <xdr:row>12</xdr:row>
      <xdr:rowOff>11205</xdr:rowOff>
    </xdr:from>
    <xdr:to>
      <xdr:col>35</xdr:col>
      <xdr:colOff>40341</xdr:colOff>
      <xdr:row>15</xdr:row>
      <xdr:rowOff>28223</xdr:rowOff>
    </xdr:to>
    <xdr:cxnSp macro="">
      <xdr:nvCxnSpPr>
        <xdr:cNvPr id="322" name="直線矢印コネクタ 321"/>
        <xdr:cNvCxnSpPr/>
      </xdr:nvCxnSpPr>
      <xdr:spPr>
        <a:xfrm flipH="1">
          <a:off x="4594412" y="1837764"/>
          <a:ext cx="331694" cy="37560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78442</xdr:colOff>
      <xdr:row>58</xdr:row>
      <xdr:rowOff>78442</xdr:rowOff>
    </xdr:from>
    <xdr:to>
      <xdr:col>49</xdr:col>
      <xdr:colOff>228017</xdr:colOff>
      <xdr:row>70</xdr:row>
      <xdr:rowOff>128041</xdr:rowOff>
    </xdr:to>
    <xdr:sp macro="" textlink="">
      <xdr:nvSpPr>
        <xdr:cNvPr id="323" name="角丸四角形 322"/>
        <xdr:cNvSpPr/>
      </xdr:nvSpPr>
      <xdr:spPr>
        <a:xfrm>
          <a:off x="3877236" y="8998324"/>
          <a:ext cx="3264810" cy="17977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●３歳児配置改善加算あり・満３歳児対応加配加算なしの場合はこの欄に記入してください。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a:t>
          </a:r>
          <a:r>
            <a:rPr kumimoji="1" lang="ja-JP" altLang="en-US" sz="1100">
              <a:solidFill>
                <a:schemeClr val="lt1"/>
              </a:solidFill>
              <a:effectLst/>
              <a:latin typeface="+mn-lt"/>
              <a:ea typeface="+mn-ea"/>
              <a:cs typeface="+mn-cs"/>
            </a:rPr>
            <a:t>及び</a:t>
          </a:r>
          <a:r>
            <a:rPr kumimoji="1" lang="ja-JP" altLang="ja-JP" sz="1100">
              <a:solidFill>
                <a:schemeClr val="lt1"/>
              </a:solidFill>
              <a:effectLst/>
              <a:latin typeface="+mn-lt"/>
              <a:ea typeface="+mn-ea"/>
              <a:cs typeface="+mn-cs"/>
            </a:rPr>
            <a:t>満３歳児対応加配加算</a:t>
          </a:r>
          <a:r>
            <a:rPr kumimoji="1" lang="ja-JP" altLang="en-US" sz="1100">
              <a:solidFill>
                <a:schemeClr val="lt1"/>
              </a:solidFill>
              <a:effectLst/>
              <a:latin typeface="+mn-lt"/>
              <a:ea typeface="+mn-ea"/>
              <a:cs typeface="+mn-cs"/>
            </a:rPr>
            <a:t>の有無によって記載していただく欄が変わりますので、ご注意ください。</a:t>
          </a:r>
          <a:endParaRPr kumimoji="1" lang="en-US" altLang="ja-JP" sz="1100">
            <a:solidFill>
              <a:schemeClr val="lt1"/>
            </a:solidFill>
            <a:effectLst/>
            <a:latin typeface="+mn-lt"/>
            <a:ea typeface="+mn-ea"/>
            <a:cs typeface="+mn-cs"/>
          </a:endParaRPr>
        </a:p>
      </xdr:txBody>
    </xdr:sp>
    <xdr:clientData/>
  </xdr:twoCellAnchor>
  <xdr:twoCellAnchor>
    <xdr:from>
      <xdr:col>5</xdr:col>
      <xdr:colOff>56029</xdr:colOff>
      <xdr:row>51</xdr:row>
      <xdr:rowOff>56029</xdr:rowOff>
    </xdr:from>
    <xdr:to>
      <xdr:col>34</xdr:col>
      <xdr:colOff>49376</xdr:colOff>
      <xdr:row>61</xdr:row>
      <xdr:rowOff>53999</xdr:rowOff>
    </xdr:to>
    <xdr:cxnSp macro="">
      <xdr:nvCxnSpPr>
        <xdr:cNvPr id="324" name="直線矢印コネクタ 323"/>
        <xdr:cNvCxnSpPr/>
      </xdr:nvCxnSpPr>
      <xdr:spPr>
        <a:xfrm flipH="1" flipV="1">
          <a:off x="829235" y="7956176"/>
          <a:ext cx="3982641" cy="145473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67235</xdr:colOff>
      <xdr:row>48</xdr:row>
      <xdr:rowOff>89646</xdr:rowOff>
    </xdr:from>
    <xdr:to>
      <xdr:col>6</xdr:col>
      <xdr:colOff>86285</xdr:colOff>
      <xdr:row>52</xdr:row>
      <xdr:rowOff>89644</xdr:rowOff>
    </xdr:to>
    <xdr:sp macro="" textlink="">
      <xdr:nvSpPr>
        <xdr:cNvPr id="325" name="円/楕円 324"/>
        <xdr:cNvSpPr/>
      </xdr:nvSpPr>
      <xdr:spPr>
        <a:xfrm>
          <a:off x="190500" y="7552764"/>
          <a:ext cx="792256" cy="58270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66675</xdr:colOff>
      <xdr:row>121</xdr:row>
      <xdr:rowOff>142875</xdr:rowOff>
    </xdr:from>
    <xdr:to>
      <xdr:col>42</xdr:col>
      <xdr:colOff>47625</xdr:colOff>
      <xdr:row>124</xdr:row>
      <xdr:rowOff>42861</xdr:rowOff>
    </xdr:to>
    <xdr:sp macro="" textlink="">
      <xdr:nvSpPr>
        <xdr:cNvPr id="326" name="円/楕円 325"/>
        <xdr:cNvSpPr/>
      </xdr:nvSpPr>
      <xdr:spPr>
        <a:xfrm>
          <a:off x="5343525" y="18068925"/>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33619</xdr:colOff>
      <xdr:row>123</xdr:row>
      <xdr:rowOff>134471</xdr:rowOff>
    </xdr:from>
    <xdr:to>
      <xdr:col>46</xdr:col>
      <xdr:colOff>90768</xdr:colOff>
      <xdr:row>128</xdr:row>
      <xdr:rowOff>12326</xdr:rowOff>
    </xdr:to>
    <xdr:cxnSp macro="">
      <xdr:nvCxnSpPr>
        <xdr:cNvPr id="327" name="直線矢印コネクタ 326"/>
        <xdr:cNvCxnSpPr/>
      </xdr:nvCxnSpPr>
      <xdr:spPr>
        <a:xfrm flipH="1" flipV="1">
          <a:off x="5849472" y="19531853"/>
          <a:ext cx="785531" cy="8191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179294</xdr:colOff>
      <xdr:row>127</xdr:row>
      <xdr:rowOff>123264</xdr:rowOff>
    </xdr:from>
    <xdr:to>
      <xdr:col>57</xdr:col>
      <xdr:colOff>105895</xdr:colOff>
      <xdr:row>133</xdr:row>
      <xdr:rowOff>66114</xdr:rowOff>
    </xdr:to>
    <xdr:sp macro="" textlink="">
      <xdr:nvSpPr>
        <xdr:cNvPr id="328" name="角丸四角形 327"/>
        <xdr:cNvSpPr/>
      </xdr:nvSpPr>
      <xdr:spPr>
        <a:xfrm>
          <a:off x="6521823" y="20282646"/>
          <a:ext cx="1809190" cy="10186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又は（ｔ）－（ｌ＋</a:t>
          </a:r>
          <a:r>
            <a:rPr kumimoji="1" lang="en-US" altLang="ja-JP" sz="1050"/>
            <a:t>o</a:t>
          </a:r>
          <a:r>
            <a:rPr kumimoji="1" lang="ja-JP" altLang="en-US" sz="1050"/>
            <a:t>＋</a:t>
          </a:r>
          <a:r>
            <a:rPr kumimoji="1" lang="en-US" altLang="ja-JP" sz="1050"/>
            <a:t>p</a:t>
          </a:r>
          <a:r>
            <a:rPr kumimoji="1" lang="ja-JP" altLang="en-US" sz="1050"/>
            <a:t>＋ｑ</a:t>
          </a:r>
          <a:r>
            <a:rPr kumimoji="1" lang="en-US" altLang="ja-JP" sz="1050"/>
            <a:t>)</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13</xdr:col>
      <xdr:colOff>89646</xdr:colOff>
      <xdr:row>200</xdr:row>
      <xdr:rowOff>0</xdr:rowOff>
    </xdr:from>
    <xdr:to>
      <xdr:col>36</xdr:col>
      <xdr:colOff>87966</xdr:colOff>
      <xdr:row>205</xdr:row>
      <xdr:rowOff>38101</xdr:rowOff>
    </xdr:to>
    <xdr:sp macro="" textlink="">
      <xdr:nvSpPr>
        <xdr:cNvPr id="329" name="角丸四角形 328"/>
        <xdr:cNvSpPr/>
      </xdr:nvSpPr>
      <xdr:spPr>
        <a:xfrm>
          <a:off x="2017058" y="34211559"/>
          <a:ext cx="3079937" cy="10466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23</xdr:col>
      <xdr:colOff>134470</xdr:colOff>
      <xdr:row>204</xdr:row>
      <xdr:rowOff>179294</xdr:rowOff>
    </xdr:from>
    <xdr:to>
      <xdr:col>28</xdr:col>
      <xdr:colOff>91260</xdr:colOff>
      <xdr:row>207</xdr:row>
      <xdr:rowOff>30875</xdr:rowOff>
    </xdr:to>
    <xdr:cxnSp macro="">
      <xdr:nvCxnSpPr>
        <xdr:cNvPr id="330" name="直線矢印コネクタ 329"/>
        <xdr:cNvCxnSpPr/>
      </xdr:nvCxnSpPr>
      <xdr:spPr>
        <a:xfrm>
          <a:off x="3316941" y="35197676"/>
          <a:ext cx="729995" cy="45669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123266</xdr:colOff>
      <xdr:row>206</xdr:row>
      <xdr:rowOff>190500</xdr:rowOff>
    </xdr:from>
    <xdr:to>
      <xdr:col>56</xdr:col>
      <xdr:colOff>113741</xdr:colOff>
      <xdr:row>209</xdr:row>
      <xdr:rowOff>200024</xdr:rowOff>
    </xdr:to>
    <xdr:sp macro="" textlink="">
      <xdr:nvSpPr>
        <xdr:cNvPr id="331" name="円/楕円 330"/>
        <xdr:cNvSpPr/>
      </xdr:nvSpPr>
      <xdr:spPr>
        <a:xfrm>
          <a:off x="4078942" y="35612294"/>
          <a:ext cx="4103034" cy="61464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282</xdr:row>
      <xdr:rowOff>123265</xdr:rowOff>
    </xdr:from>
    <xdr:to>
      <xdr:col>60</xdr:col>
      <xdr:colOff>56029</xdr:colOff>
      <xdr:row>287</xdr:row>
      <xdr:rowOff>28015</xdr:rowOff>
    </xdr:to>
    <xdr:sp macro="" textlink="">
      <xdr:nvSpPr>
        <xdr:cNvPr id="332" name="円/楕円 331"/>
        <xdr:cNvSpPr/>
      </xdr:nvSpPr>
      <xdr:spPr>
        <a:xfrm>
          <a:off x="6342529" y="48476647"/>
          <a:ext cx="2274794" cy="74519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112058</xdr:colOff>
      <xdr:row>271</xdr:row>
      <xdr:rowOff>134469</xdr:rowOff>
    </xdr:from>
    <xdr:to>
      <xdr:col>56</xdr:col>
      <xdr:colOff>21851</xdr:colOff>
      <xdr:row>277</xdr:row>
      <xdr:rowOff>143994</xdr:rowOff>
    </xdr:to>
    <xdr:sp macro="" textlink="">
      <xdr:nvSpPr>
        <xdr:cNvPr id="333" name="角丸四角形 332"/>
        <xdr:cNvSpPr/>
      </xdr:nvSpPr>
      <xdr:spPr>
        <a:xfrm>
          <a:off x="4997823" y="46638881"/>
          <a:ext cx="3092263" cy="10180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46</xdr:col>
      <xdr:colOff>56029</xdr:colOff>
      <xdr:row>277</xdr:row>
      <xdr:rowOff>123264</xdr:rowOff>
    </xdr:from>
    <xdr:to>
      <xdr:col>49</xdr:col>
      <xdr:colOff>246528</xdr:colOff>
      <xdr:row>282</xdr:row>
      <xdr:rowOff>98051</xdr:rowOff>
    </xdr:to>
    <xdr:cxnSp macro="">
      <xdr:nvCxnSpPr>
        <xdr:cNvPr id="334" name="直線矢印コネクタ 333"/>
        <xdr:cNvCxnSpPr/>
      </xdr:nvCxnSpPr>
      <xdr:spPr>
        <a:xfrm>
          <a:off x="6600264" y="47636205"/>
          <a:ext cx="560293" cy="81522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89647</xdr:colOff>
      <xdr:row>289</xdr:row>
      <xdr:rowOff>179294</xdr:rowOff>
    </xdr:from>
    <xdr:to>
      <xdr:col>56</xdr:col>
      <xdr:colOff>61072</xdr:colOff>
      <xdr:row>294</xdr:row>
      <xdr:rowOff>84043</xdr:rowOff>
    </xdr:to>
    <xdr:sp macro="" textlink="">
      <xdr:nvSpPr>
        <xdr:cNvPr id="335" name="円/楕円 334"/>
        <xdr:cNvSpPr/>
      </xdr:nvSpPr>
      <xdr:spPr>
        <a:xfrm>
          <a:off x="212912" y="49754118"/>
          <a:ext cx="7916395" cy="64433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56029</xdr:colOff>
      <xdr:row>282</xdr:row>
      <xdr:rowOff>67236</xdr:rowOff>
    </xdr:from>
    <xdr:to>
      <xdr:col>42</xdr:col>
      <xdr:colOff>122704</xdr:colOff>
      <xdr:row>286</xdr:row>
      <xdr:rowOff>133911</xdr:rowOff>
    </xdr:to>
    <xdr:sp macro="" textlink="">
      <xdr:nvSpPr>
        <xdr:cNvPr id="336" name="角丸四角形 335"/>
        <xdr:cNvSpPr/>
      </xdr:nvSpPr>
      <xdr:spPr>
        <a:xfrm>
          <a:off x="56029" y="48420618"/>
          <a:ext cx="5882528" cy="7390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xdr:txBody>
    </xdr:sp>
    <xdr:clientData/>
  </xdr:twoCellAnchor>
  <xdr:twoCellAnchor>
    <xdr:from>
      <xdr:col>2</xdr:col>
      <xdr:colOff>123265</xdr:colOff>
      <xdr:row>286</xdr:row>
      <xdr:rowOff>100854</xdr:rowOff>
    </xdr:from>
    <xdr:to>
      <xdr:col>7</xdr:col>
      <xdr:colOff>109579</xdr:colOff>
      <xdr:row>290</xdr:row>
      <xdr:rowOff>30937</xdr:rowOff>
    </xdr:to>
    <xdr:cxnSp macro="">
      <xdr:nvCxnSpPr>
        <xdr:cNvPr id="337" name="直線矢印コネクタ 336"/>
        <xdr:cNvCxnSpPr/>
      </xdr:nvCxnSpPr>
      <xdr:spPr>
        <a:xfrm>
          <a:off x="414618" y="49126589"/>
          <a:ext cx="714696" cy="6696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38101</xdr:colOff>
      <xdr:row>303</xdr:row>
      <xdr:rowOff>19050</xdr:rowOff>
    </xdr:from>
    <xdr:to>
      <xdr:col>27</xdr:col>
      <xdr:colOff>152401</xdr:colOff>
      <xdr:row>306</xdr:row>
      <xdr:rowOff>171450</xdr:rowOff>
    </xdr:to>
    <xdr:cxnSp macro="">
      <xdr:nvCxnSpPr>
        <xdr:cNvPr id="338" name="直線矢印コネクタ 337"/>
        <xdr:cNvCxnSpPr/>
      </xdr:nvCxnSpPr>
      <xdr:spPr>
        <a:xfrm flipV="1">
          <a:off x="3371851" y="51635025"/>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224117</xdr:colOff>
      <xdr:row>307</xdr:row>
      <xdr:rowOff>22412</xdr:rowOff>
    </xdr:from>
    <xdr:to>
      <xdr:col>40</xdr:col>
      <xdr:colOff>150719</xdr:colOff>
      <xdr:row>314</xdr:row>
      <xdr:rowOff>155761</xdr:rowOff>
    </xdr:to>
    <xdr:sp macro="" textlink="">
      <xdr:nvSpPr>
        <xdr:cNvPr id="339" name="角丸四角形 338"/>
        <xdr:cNvSpPr/>
      </xdr:nvSpPr>
      <xdr:spPr>
        <a:xfrm>
          <a:off x="515470" y="53048647"/>
          <a:ext cx="5159749" cy="15228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40</xdr:col>
      <xdr:colOff>145677</xdr:colOff>
      <xdr:row>307</xdr:row>
      <xdr:rowOff>0</xdr:rowOff>
    </xdr:from>
    <xdr:to>
      <xdr:col>52</xdr:col>
      <xdr:colOff>44263</xdr:colOff>
      <xdr:row>309</xdr:row>
      <xdr:rowOff>135031</xdr:rowOff>
    </xdr:to>
    <xdr:cxnSp macro="">
      <xdr:nvCxnSpPr>
        <xdr:cNvPr id="340" name="直線矢印コネクタ 339"/>
        <xdr:cNvCxnSpPr/>
      </xdr:nvCxnSpPr>
      <xdr:spPr>
        <a:xfrm flipV="1">
          <a:off x="5670177" y="53026235"/>
          <a:ext cx="1882027" cy="538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89647</xdr:colOff>
      <xdr:row>297</xdr:row>
      <xdr:rowOff>78441</xdr:rowOff>
    </xdr:from>
    <xdr:to>
      <xdr:col>57</xdr:col>
      <xdr:colOff>118221</xdr:colOff>
      <xdr:row>310</xdr:row>
      <xdr:rowOff>21291</xdr:rowOff>
    </xdr:to>
    <xdr:sp macro="" textlink="">
      <xdr:nvSpPr>
        <xdr:cNvPr id="341" name="円/楕円 340"/>
        <xdr:cNvSpPr/>
      </xdr:nvSpPr>
      <xdr:spPr>
        <a:xfrm flipH="1">
          <a:off x="7597588" y="50975559"/>
          <a:ext cx="745751" cy="267708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168087</xdr:colOff>
      <xdr:row>320</xdr:row>
      <xdr:rowOff>134470</xdr:rowOff>
    </xdr:from>
    <xdr:to>
      <xdr:col>44</xdr:col>
      <xdr:colOff>129987</xdr:colOff>
      <xdr:row>324</xdr:row>
      <xdr:rowOff>10645</xdr:rowOff>
    </xdr:to>
    <xdr:sp macro="" textlink="">
      <xdr:nvSpPr>
        <xdr:cNvPr id="342" name="円/楕円 341"/>
        <xdr:cNvSpPr/>
      </xdr:nvSpPr>
      <xdr:spPr>
        <a:xfrm>
          <a:off x="291352" y="55693235"/>
          <a:ext cx="5945841" cy="75023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100852</xdr:colOff>
      <xdr:row>316</xdr:row>
      <xdr:rowOff>179294</xdr:rowOff>
    </xdr:from>
    <xdr:to>
      <xdr:col>59</xdr:col>
      <xdr:colOff>16247</xdr:colOff>
      <xdr:row>324</xdr:row>
      <xdr:rowOff>7844</xdr:rowOff>
    </xdr:to>
    <xdr:sp macro="" textlink="">
      <xdr:nvSpPr>
        <xdr:cNvPr id="343" name="角丸四角形 342"/>
        <xdr:cNvSpPr/>
      </xdr:nvSpPr>
      <xdr:spPr>
        <a:xfrm>
          <a:off x="6208058" y="54976059"/>
          <a:ext cx="2246218" cy="146460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園長以外の教員として、１か月あたり所定労働時間</a:t>
          </a:r>
          <a:r>
            <a:rPr kumimoji="1" lang="en-US" altLang="ja-JP" sz="900"/>
            <a:t>120</a:t>
          </a:r>
          <a:r>
            <a:rPr kumimoji="1" lang="ja-JP" altLang="en-US" sz="900"/>
            <a:t>時間以上勤務の副園長又は教頭を配置している施設は格付け加算を請求できます。保育教諭を兼ねている場合には「４　請求月初日の職員の雇用状況」にも記入してください。</a:t>
          </a:r>
          <a:endParaRPr kumimoji="1" lang="en-US" altLang="ja-JP" sz="900"/>
        </a:p>
      </xdr:txBody>
    </xdr:sp>
    <xdr:clientData/>
  </xdr:twoCellAnchor>
  <xdr:twoCellAnchor>
    <xdr:from>
      <xdr:col>41</xdr:col>
      <xdr:colOff>78441</xdr:colOff>
      <xdr:row>318</xdr:row>
      <xdr:rowOff>112059</xdr:rowOff>
    </xdr:from>
    <xdr:to>
      <xdr:col>44</xdr:col>
      <xdr:colOff>116541</xdr:colOff>
      <xdr:row>321</xdr:row>
      <xdr:rowOff>112059</xdr:rowOff>
    </xdr:to>
    <xdr:cxnSp macro="">
      <xdr:nvCxnSpPr>
        <xdr:cNvPr id="344" name="直線矢印コネクタ 343"/>
        <xdr:cNvCxnSpPr/>
      </xdr:nvCxnSpPr>
      <xdr:spPr>
        <a:xfrm flipH="1">
          <a:off x="5771029" y="55289824"/>
          <a:ext cx="452718" cy="5715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44824</xdr:colOff>
      <xdr:row>329</xdr:row>
      <xdr:rowOff>44824</xdr:rowOff>
    </xdr:from>
    <xdr:to>
      <xdr:col>16</xdr:col>
      <xdr:colOff>91889</xdr:colOff>
      <xdr:row>332</xdr:row>
      <xdr:rowOff>111500</xdr:rowOff>
    </xdr:to>
    <xdr:sp macro="" textlink="">
      <xdr:nvSpPr>
        <xdr:cNvPr id="345" name="円/楕円 344"/>
        <xdr:cNvSpPr/>
      </xdr:nvSpPr>
      <xdr:spPr>
        <a:xfrm>
          <a:off x="1848971" y="57329295"/>
          <a:ext cx="540124" cy="55973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33618</xdr:colOff>
      <xdr:row>333</xdr:row>
      <xdr:rowOff>56029</xdr:rowOff>
    </xdr:from>
    <xdr:to>
      <xdr:col>40</xdr:col>
      <xdr:colOff>71718</xdr:colOff>
      <xdr:row>337</xdr:row>
      <xdr:rowOff>20170</xdr:rowOff>
    </xdr:to>
    <xdr:sp macro="" textlink="">
      <xdr:nvSpPr>
        <xdr:cNvPr id="346" name="円/楕円 345"/>
        <xdr:cNvSpPr/>
      </xdr:nvSpPr>
      <xdr:spPr>
        <a:xfrm>
          <a:off x="33618" y="58057676"/>
          <a:ext cx="5562600" cy="55805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100852</xdr:colOff>
      <xdr:row>329</xdr:row>
      <xdr:rowOff>-1</xdr:rowOff>
    </xdr:from>
    <xdr:to>
      <xdr:col>53</xdr:col>
      <xdr:colOff>34177</xdr:colOff>
      <xdr:row>332</xdr:row>
      <xdr:rowOff>123825</xdr:rowOff>
    </xdr:to>
    <xdr:sp macro="" textlink="">
      <xdr:nvSpPr>
        <xdr:cNvPr id="347" name="角丸四角形 346"/>
        <xdr:cNvSpPr/>
      </xdr:nvSpPr>
      <xdr:spPr>
        <a:xfrm>
          <a:off x="4213411" y="57284470"/>
          <a:ext cx="3451972" cy="6168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17</xdr:col>
      <xdr:colOff>11205</xdr:colOff>
      <xdr:row>330</xdr:row>
      <xdr:rowOff>78441</xdr:rowOff>
    </xdr:from>
    <xdr:to>
      <xdr:col>30</xdr:col>
      <xdr:colOff>6163</xdr:colOff>
      <xdr:row>330</xdr:row>
      <xdr:rowOff>135591</xdr:rowOff>
    </xdr:to>
    <xdr:cxnSp macro="">
      <xdr:nvCxnSpPr>
        <xdr:cNvPr id="348" name="直線矢印コネクタ 347"/>
        <xdr:cNvCxnSpPr/>
      </xdr:nvCxnSpPr>
      <xdr:spPr>
        <a:xfrm flipH="1" flipV="1">
          <a:off x="2431676" y="57553412"/>
          <a:ext cx="1843928" cy="57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89648</xdr:colOff>
      <xdr:row>333</xdr:row>
      <xdr:rowOff>0</xdr:rowOff>
    </xdr:from>
    <xdr:to>
      <xdr:col>55</xdr:col>
      <xdr:colOff>103657</xdr:colOff>
      <xdr:row>337</xdr:row>
      <xdr:rowOff>34738</xdr:rowOff>
    </xdr:to>
    <xdr:sp macro="" textlink="">
      <xdr:nvSpPr>
        <xdr:cNvPr id="349" name="角丸四角形 348"/>
        <xdr:cNvSpPr/>
      </xdr:nvSpPr>
      <xdr:spPr>
        <a:xfrm>
          <a:off x="5905501" y="58001647"/>
          <a:ext cx="2109509"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123265</xdr:colOff>
      <xdr:row>335</xdr:row>
      <xdr:rowOff>112058</xdr:rowOff>
    </xdr:from>
    <xdr:to>
      <xdr:col>42</xdr:col>
      <xdr:colOff>113739</xdr:colOff>
      <xdr:row>335</xdr:row>
      <xdr:rowOff>131108</xdr:rowOff>
    </xdr:to>
    <xdr:cxnSp macro="">
      <xdr:nvCxnSpPr>
        <xdr:cNvPr id="350" name="直線矢印コネクタ 349"/>
        <xdr:cNvCxnSpPr/>
      </xdr:nvCxnSpPr>
      <xdr:spPr>
        <a:xfrm flipH="1">
          <a:off x="5378824" y="58405058"/>
          <a:ext cx="550768"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145676</xdr:colOff>
      <xdr:row>451</xdr:row>
      <xdr:rowOff>123265</xdr:rowOff>
    </xdr:from>
    <xdr:to>
      <xdr:col>57</xdr:col>
      <xdr:colOff>88526</xdr:colOff>
      <xdr:row>458</xdr:row>
      <xdr:rowOff>82124</xdr:rowOff>
    </xdr:to>
    <xdr:sp macro="" textlink="">
      <xdr:nvSpPr>
        <xdr:cNvPr id="351" name="円/楕円 350"/>
        <xdr:cNvSpPr/>
      </xdr:nvSpPr>
      <xdr:spPr>
        <a:xfrm>
          <a:off x="268941" y="81164206"/>
          <a:ext cx="8044703" cy="129235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73398</xdr:colOff>
      <xdr:row>445</xdr:row>
      <xdr:rowOff>194982</xdr:rowOff>
    </xdr:from>
    <xdr:to>
      <xdr:col>60</xdr:col>
      <xdr:colOff>42264</xdr:colOff>
      <xdr:row>450</xdr:row>
      <xdr:rowOff>36419</xdr:rowOff>
    </xdr:to>
    <xdr:sp macro="" textlink="">
      <xdr:nvSpPr>
        <xdr:cNvPr id="352" name="角丸四角形 351"/>
        <xdr:cNvSpPr/>
      </xdr:nvSpPr>
      <xdr:spPr>
        <a:xfrm>
          <a:off x="2378448" y="80138307"/>
          <a:ext cx="6236316" cy="72726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保健師、看護師又は准看護師１人に限り、保育教諭とみなすことができるため、「４　請求月初日の職員の雇用状況」②か③に所定労働時間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19</xdr:col>
      <xdr:colOff>7284</xdr:colOff>
      <xdr:row>449</xdr:row>
      <xdr:rowOff>174251</xdr:rowOff>
    </xdr:from>
    <xdr:to>
      <xdr:col>21</xdr:col>
      <xdr:colOff>44584</xdr:colOff>
      <xdr:row>452</xdr:row>
      <xdr:rowOff>189219</xdr:rowOff>
    </xdr:to>
    <xdr:cxnSp macro="">
      <xdr:nvCxnSpPr>
        <xdr:cNvPr id="353" name="直線矢印コネクタ 352"/>
        <xdr:cNvCxnSpPr/>
      </xdr:nvCxnSpPr>
      <xdr:spPr>
        <a:xfrm flipH="1">
          <a:off x="2683809" y="80812901"/>
          <a:ext cx="284950" cy="5864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112059</xdr:colOff>
      <xdr:row>472</xdr:row>
      <xdr:rowOff>67235</xdr:rowOff>
    </xdr:from>
    <xdr:to>
      <xdr:col>55</xdr:col>
      <xdr:colOff>17370</xdr:colOff>
      <xdr:row>477</xdr:row>
      <xdr:rowOff>95810</xdr:rowOff>
    </xdr:to>
    <xdr:sp macro="" textlink="">
      <xdr:nvSpPr>
        <xdr:cNvPr id="354" name="角丸四角形 353"/>
        <xdr:cNvSpPr/>
      </xdr:nvSpPr>
      <xdr:spPr>
        <a:xfrm>
          <a:off x="2779059" y="85019029"/>
          <a:ext cx="5149664"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18</xdr:col>
      <xdr:colOff>0</xdr:colOff>
      <xdr:row>477</xdr:row>
      <xdr:rowOff>0</xdr:rowOff>
    </xdr:from>
    <xdr:to>
      <xdr:col>21</xdr:col>
      <xdr:colOff>57150</xdr:colOff>
      <xdr:row>478</xdr:row>
      <xdr:rowOff>66675</xdr:rowOff>
    </xdr:to>
    <xdr:cxnSp macro="">
      <xdr:nvCxnSpPr>
        <xdr:cNvPr id="355" name="直線矢印コネクタ 354"/>
        <xdr:cNvCxnSpPr/>
      </xdr:nvCxnSpPr>
      <xdr:spPr>
        <a:xfrm flipH="1">
          <a:off x="2543735" y="85904294"/>
          <a:ext cx="426944" cy="2571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95249</xdr:colOff>
      <xdr:row>477</xdr:row>
      <xdr:rowOff>136870</xdr:rowOff>
    </xdr:from>
    <xdr:to>
      <xdr:col>58</xdr:col>
      <xdr:colOff>36337</xdr:colOff>
      <xdr:row>481</xdr:row>
      <xdr:rowOff>51145</xdr:rowOff>
    </xdr:to>
    <xdr:sp macro="" textlink="">
      <xdr:nvSpPr>
        <xdr:cNvPr id="356" name="円/楕円 355"/>
        <xdr:cNvSpPr/>
      </xdr:nvSpPr>
      <xdr:spPr>
        <a:xfrm>
          <a:off x="394606" y="86855191"/>
          <a:ext cx="8037338" cy="676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54428</xdr:colOff>
      <xdr:row>486</xdr:row>
      <xdr:rowOff>149679</xdr:rowOff>
    </xdr:from>
    <xdr:to>
      <xdr:col>59</xdr:col>
      <xdr:colOff>32657</xdr:colOff>
      <xdr:row>493</xdr:row>
      <xdr:rowOff>12247</xdr:rowOff>
    </xdr:to>
    <xdr:sp macro="" textlink="">
      <xdr:nvSpPr>
        <xdr:cNvPr id="357" name="角丸四角形吹き出し 356"/>
        <xdr:cNvSpPr/>
      </xdr:nvSpPr>
      <xdr:spPr>
        <a:xfrm>
          <a:off x="4354285" y="88432822"/>
          <a:ext cx="4128408" cy="120967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52</xdr:col>
      <xdr:colOff>0</xdr:colOff>
      <xdr:row>492</xdr:row>
      <xdr:rowOff>0</xdr:rowOff>
    </xdr:from>
    <xdr:to>
      <xdr:col>54</xdr:col>
      <xdr:colOff>17689</xdr:colOff>
      <xdr:row>495</xdr:row>
      <xdr:rowOff>161925</xdr:rowOff>
    </xdr:to>
    <xdr:cxnSp macro="">
      <xdr:nvCxnSpPr>
        <xdr:cNvPr id="358" name="直線矢印コネクタ 357"/>
        <xdr:cNvCxnSpPr/>
      </xdr:nvCxnSpPr>
      <xdr:spPr>
        <a:xfrm>
          <a:off x="7551964" y="89426143"/>
          <a:ext cx="262618" cy="77424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68035</xdr:colOff>
      <xdr:row>495</xdr:row>
      <xdr:rowOff>149678</xdr:rowOff>
    </xdr:from>
    <xdr:to>
      <xdr:col>59</xdr:col>
      <xdr:colOff>4081</xdr:colOff>
      <xdr:row>498</xdr:row>
      <xdr:rowOff>121102</xdr:rowOff>
    </xdr:to>
    <xdr:sp macro="" textlink="">
      <xdr:nvSpPr>
        <xdr:cNvPr id="359" name="円/楕円 358"/>
        <xdr:cNvSpPr/>
      </xdr:nvSpPr>
      <xdr:spPr>
        <a:xfrm>
          <a:off x="7497535" y="90188142"/>
          <a:ext cx="956582" cy="58374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190501</xdr:colOff>
      <xdr:row>506</xdr:row>
      <xdr:rowOff>54429</xdr:rowOff>
    </xdr:from>
    <xdr:to>
      <xdr:col>55</xdr:col>
      <xdr:colOff>11591</xdr:colOff>
      <xdr:row>509</xdr:row>
      <xdr:rowOff>126307</xdr:rowOff>
    </xdr:to>
    <xdr:sp macro="" textlink="">
      <xdr:nvSpPr>
        <xdr:cNvPr id="360" name="円/楕円 359"/>
        <xdr:cNvSpPr/>
      </xdr:nvSpPr>
      <xdr:spPr>
        <a:xfrm>
          <a:off x="489858" y="92079536"/>
          <a:ext cx="7468304" cy="67059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40821</xdr:colOff>
      <xdr:row>501</xdr:row>
      <xdr:rowOff>27215</xdr:rowOff>
    </xdr:from>
    <xdr:to>
      <xdr:col>54</xdr:col>
      <xdr:colOff>10885</xdr:colOff>
      <xdr:row>505</xdr:row>
      <xdr:rowOff>4082</xdr:rowOff>
    </xdr:to>
    <xdr:sp macro="" textlink="">
      <xdr:nvSpPr>
        <xdr:cNvPr id="361" name="角丸四角形 360"/>
        <xdr:cNvSpPr/>
      </xdr:nvSpPr>
      <xdr:spPr>
        <a:xfrm>
          <a:off x="2952750" y="91208679"/>
          <a:ext cx="4855028" cy="6300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療育支援加算の加算要件を全て満たしている場合は主幹保育教諭等を補助する者（資格の有無は問いません）を記入してください。</a:t>
          </a:r>
          <a:endParaRPr kumimoji="1" lang="ja-JP" altLang="en-US" sz="1050"/>
        </a:p>
      </xdr:txBody>
    </xdr:sp>
    <xdr:clientData/>
  </xdr:twoCellAnchor>
  <xdr:twoCellAnchor>
    <xdr:from>
      <xdr:col>18</xdr:col>
      <xdr:colOff>54428</xdr:colOff>
      <xdr:row>503</xdr:row>
      <xdr:rowOff>95250</xdr:rowOff>
    </xdr:from>
    <xdr:to>
      <xdr:col>21</xdr:col>
      <xdr:colOff>73102</xdr:colOff>
      <xdr:row>506</xdr:row>
      <xdr:rowOff>9525</xdr:rowOff>
    </xdr:to>
    <xdr:cxnSp macro="">
      <xdr:nvCxnSpPr>
        <xdr:cNvPr id="362" name="直線矢印コネクタ 361"/>
        <xdr:cNvCxnSpPr/>
      </xdr:nvCxnSpPr>
      <xdr:spPr>
        <a:xfrm flipH="1">
          <a:off x="2598964" y="91548857"/>
          <a:ext cx="386067" cy="4857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272144</xdr:colOff>
      <xdr:row>517</xdr:row>
      <xdr:rowOff>54428</xdr:rowOff>
    </xdr:from>
    <xdr:to>
      <xdr:col>52</xdr:col>
      <xdr:colOff>81644</xdr:colOff>
      <xdr:row>526</xdr:row>
      <xdr:rowOff>187778</xdr:rowOff>
    </xdr:to>
    <xdr:cxnSp macro="">
      <xdr:nvCxnSpPr>
        <xdr:cNvPr id="364" name="直線矢印コネクタ 363"/>
        <xdr:cNvCxnSpPr/>
      </xdr:nvCxnSpPr>
      <xdr:spPr>
        <a:xfrm flipH="1">
          <a:off x="7239001" y="94093392"/>
          <a:ext cx="394607" cy="18478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xdr:colOff>
      <xdr:row>516</xdr:row>
      <xdr:rowOff>149678</xdr:rowOff>
    </xdr:from>
    <xdr:to>
      <xdr:col>52</xdr:col>
      <xdr:colOff>97972</xdr:colOff>
      <xdr:row>520</xdr:row>
      <xdr:rowOff>187779</xdr:rowOff>
    </xdr:to>
    <xdr:sp macro="" textlink="">
      <xdr:nvSpPr>
        <xdr:cNvPr id="365" name="円/楕円 364"/>
        <xdr:cNvSpPr/>
      </xdr:nvSpPr>
      <xdr:spPr>
        <a:xfrm>
          <a:off x="136071" y="93998142"/>
          <a:ext cx="7513865"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68036</xdr:colOff>
      <xdr:row>508</xdr:row>
      <xdr:rowOff>190500</xdr:rowOff>
    </xdr:from>
    <xdr:to>
      <xdr:col>60</xdr:col>
      <xdr:colOff>81644</xdr:colOff>
      <xdr:row>517</xdr:row>
      <xdr:rowOff>100693</xdr:rowOff>
    </xdr:to>
    <xdr:sp macro="" textlink="">
      <xdr:nvSpPr>
        <xdr:cNvPr id="366" name="角丸四角形 365"/>
        <xdr:cNvSpPr/>
      </xdr:nvSpPr>
      <xdr:spPr>
        <a:xfrm>
          <a:off x="2735036" y="92610214"/>
          <a:ext cx="5919108" cy="15294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非常勤講師配置加算：</a:t>
          </a:r>
          <a:r>
            <a:rPr kumimoji="1" lang="ja-JP" altLang="en-US" sz="1100">
              <a:solidFill>
                <a:schemeClr val="lt1"/>
              </a:solidFill>
              <a:effectLst/>
              <a:latin typeface="+mn-lt"/>
              <a:ea typeface="+mn-ea"/>
              <a:cs typeface="+mn-cs"/>
            </a:rPr>
            <a:t>１号認定子どもの</a:t>
          </a:r>
          <a:r>
            <a:rPr kumimoji="1" lang="ja-JP" altLang="ja-JP" sz="1100">
              <a:solidFill>
                <a:schemeClr val="lt1"/>
              </a:solidFill>
              <a:effectLst/>
              <a:latin typeface="+mn-lt"/>
              <a:ea typeface="+mn-ea"/>
              <a:cs typeface="+mn-cs"/>
            </a:rPr>
            <a:t>利用定員が</a:t>
          </a:r>
          <a:r>
            <a:rPr kumimoji="1" lang="en-US" altLang="ja-JP" sz="1100">
              <a:solidFill>
                <a:schemeClr val="lt1"/>
              </a:solidFill>
              <a:effectLst/>
              <a:latin typeface="+mn-lt"/>
              <a:ea typeface="+mn-ea"/>
              <a:cs typeface="+mn-cs"/>
            </a:rPr>
            <a:t>35</a:t>
          </a:r>
          <a:r>
            <a:rPr kumimoji="1" lang="ja-JP" altLang="ja-JP" sz="1100">
              <a:solidFill>
                <a:schemeClr val="lt1"/>
              </a:solidFill>
              <a:effectLst/>
              <a:latin typeface="+mn-lt"/>
              <a:ea typeface="+mn-ea"/>
              <a:cs typeface="+mn-cs"/>
            </a:rPr>
            <a:t>人以下又は</a:t>
          </a:r>
          <a:r>
            <a:rPr kumimoji="1" lang="en-US" altLang="ja-JP" sz="1100">
              <a:solidFill>
                <a:schemeClr val="lt1"/>
              </a:solidFill>
              <a:effectLst/>
              <a:latin typeface="+mn-lt"/>
              <a:ea typeface="+mn-ea"/>
              <a:cs typeface="+mn-cs"/>
            </a:rPr>
            <a:t>121</a:t>
          </a:r>
          <a:r>
            <a:rPr kumimoji="1" lang="ja-JP" altLang="ja-JP" sz="11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lang="ja-JP" altLang="ja-JP" sz="1050">
            <a:effectLst/>
          </a:endParaRPr>
        </a:p>
        <a:p>
          <a:pPr eaLnBrk="1" fontAlgn="auto" latinLnBrk="0" hangingPunct="1"/>
          <a:r>
            <a:rPr kumimoji="1" lang="ja-JP" altLang="ja-JP" sz="1100">
              <a:solidFill>
                <a:schemeClr val="lt1"/>
              </a:solidFill>
              <a:effectLst/>
              <a:latin typeface="+mn-lt"/>
              <a:ea typeface="+mn-ea"/>
              <a:cs typeface="+mn-cs"/>
            </a:rPr>
            <a:t>指導充実加配加算：１号認定子ども及び２号認定子どもに係る利用定員が</a:t>
          </a:r>
          <a:r>
            <a:rPr kumimoji="1" lang="en-US" altLang="ja-JP" sz="1100">
              <a:solidFill>
                <a:schemeClr val="lt1"/>
              </a:solidFill>
              <a:effectLst/>
              <a:latin typeface="+mn-lt"/>
              <a:ea typeface="+mn-ea"/>
              <a:cs typeface="+mn-cs"/>
            </a:rPr>
            <a:t>271</a:t>
          </a:r>
          <a:r>
            <a:rPr kumimoji="1" lang="ja-JP" altLang="ja-JP" sz="11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1050"/>
        </a:p>
      </xdr:txBody>
    </xdr:sp>
    <xdr:clientData/>
  </xdr:twoCellAnchor>
  <xdr:twoCellAnchor>
    <xdr:from>
      <xdr:col>1</xdr:col>
      <xdr:colOff>13607</xdr:colOff>
      <xdr:row>524</xdr:row>
      <xdr:rowOff>27214</xdr:rowOff>
    </xdr:from>
    <xdr:to>
      <xdr:col>52</xdr:col>
      <xdr:colOff>97972</xdr:colOff>
      <xdr:row>528</xdr:row>
      <xdr:rowOff>65315</xdr:rowOff>
    </xdr:to>
    <xdr:sp macro="" textlink="">
      <xdr:nvSpPr>
        <xdr:cNvPr id="367" name="円/楕円 366"/>
        <xdr:cNvSpPr/>
      </xdr:nvSpPr>
      <xdr:spPr>
        <a:xfrm>
          <a:off x="136071" y="95399678"/>
          <a:ext cx="7513865"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27214</xdr:colOff>
      <xdr:row>532</xdr:row>
      <xdr:rowOff>136072</xdr:rowOff>
    </xdr:from>
    <xdr:to>
      <xdr:col>5</xdr:col>
      <xdr:colOff>27214</xdr:colOff>
      <xdr:row>536</xdr:row>
      <xdr:rowOff>83870</xdr:rowOff>
    </xdr:to>
    <xdr:sp macro="" textlink="">
      <xdr:nvSpPr>
        <xdr:cNvPr id="368" name="円/楕円 367"/>
        <xdr:cNvSpPr/>
      </xdr:nvSpPr>
      <xdr:spPr>
        <a:xfrm>
          <a:off x="149678" y="96882858"/>
          <a:ext cx="666750" cy="7097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66675</xdr:colOff>
      <xdr:row>529</xdr:row>
      <xdr:rowOff>76200</xdr:rowOff>
    </xdr:from>
    <xdr:to>
      <xdr:col>60</xdr:col>
      <xdr:colOff>85725</xdr:colOff>
      <xdr:row>538</xdr:row>
      <xdr:rowOff>155122</xdr:rowOff>
    </xdr:to>
    <xdr:sp macro="" textlink="">
      <xdr:nvSpPr>
        <xdr:cNvPr id="369" name="角丸四角形 368"/>
        <xdr:cNvSpPr/>
      </xdr:nvSpPr>
      <xdr:spPr>
        <a:xfrm>
          <a:off x="4191000" y="95554800"/>
          <a:ext cx="4467225" cy="155529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xdr:col>
      <xdr:colOff>217714</xdr:colOff>
      <xdr:row>541</xdr:row>
      <xdr:rowOff>81643</xdr:rowOff>
    </xdr:from>
    <xdr:to>
      <xdr:col>55</xdr:col>
      <xdr:colOff>93891</xdr:colOff>
      <xdr:row>558</xdr:row>
      <xdr:rowOff>54429</xdr:rowOff>
    </xdr:to>
    <xdr:sp macro="" textlink="">
      <xdr:nvSpPr>
        <xdr:cNvPr id="370" name="円/楕円 369"/>
        <xdr:cNvSpPr/>
      </xdr:nvSpPr>
      <xdr:spPr>
        <a:xfrm>
          <a:off x="517071" y="98406857"/>
          <a:ext cx="7523391" cy="293914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161925</xdr:colOff>
      <xdr:row>537</xdr:row>
      <xdr:rowOff>55789</xdr:rowOff>
    </xdr:from>
    <xdr:to>
      <xdr:col>29</xdr:col>
      <xdr:colOff>59871</xdr:colOff>
      <xdr:row>542</xdr:row>
      <xdr:rowOff>9525</xdr:rowOff>
    </xdr:to>
    <xdr:cxnSp macro="">
      <xdr:nvCxnSpPr>
        <xdr:cNvPr id="371" name="直線矢印コネクタ 370"/>
        <xdr:cNvCxnSpPr/>
      </xdr:nvCxnSpPr>
      <xdr:spPr>
        <a:xfrm flipH="1">
          <a:off x="3648075" y="96829789"/>
          <a:ext cx="536121" cy="81098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81644</xdr:colOff>
      <xdr:row>559</xdr:row>
      <xdr:rowOff>81643</xdr:rowOff>
    </xdr:from>
    <xdr:to>
      <xdr:col>57</xdr:col>
      <xdr:colOff>62595</xdr:colOff>
      <xdr:row>565</xdr:row>
      <xdr:rowOff>137432</xdr:rowOff>
    </xdr:to>
    <xdr:sp macro="" textlink="">
      <xdr:nvSpPr>
        <xdr:cNvPr id="372" name="角丸四角形 371"/>
        <xdr:cNvSpPr/>
      </xdr:nvSpPr>
      <xdr:spPr>
        <a:xfrm>
          <a:off x="5510894" y="101509286"/>
          <a:ext cx="2797630" cy="10899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16</a:t>
          </a:r>
          <a:r>
            <a:rPr lang="ja-JP" altLang="en-US">
              <a:effectLst/>
            </a:rPr>
            <a:t>事務職員配置加算・事務負担対応加配加算」に記載の者と重複しないようご注意ください。</a:t>
          </a:r>
          <a:endParaRPr lang="ja-JP" altLang="ja-JP">
            <a:effectLst/>
          </a:endParaRPr>
        </a:p>
      </xdr:txBody>
    </xdr:sp>
    <xdr:clientData/>
  </xdr:twoCellAnchor>
  <xdr:twoCellAnchor>
    <xdr:from>
      <xdr:col>44</xdr:col>
      <xdr:colOff>40820</xdr:colOff>
      <xdr:row>564</xdr:row>
      <xdr:rowOff>122464</xdr:rowOff>
    </xdr:from>
    <xdr:to>
      <xdr:col>46</xdr:col>
      <xdr:colOff>31295</xdr:colOff>
      <xdr:row>567</xdr:row>
      <xdr:rowOff>122465</xdr:rowOff>
    </xdr:to>
    <xdr:cxnSp macro="">
      <xdr:nvCxnSpPr>
        <xdr:cNvPr id="373" name="直線矢印コネクタ 372"/>
        <xdr:cNvCxnSpPr/>
      </xdr:nvCxnSpPr>
      <xdr:spPr>
        <a:xfrm>
          <a:off x="6191249" y="102393750"/>
          <a:ext cx="439510" cy="73478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572</xdr:row>
      <xdr:rowOff>0</xdr:rowOff>
    </xdr:from>
    <xdr:to>
      <xdr:col>38</xdr:col>
      <xdr:colOff>123827</xdr:colOff>
      <xdr:row>581</xdr:row>
      <xdr:rowOff>38101</xdr:rowOff>
    </xdr:to>
    <xdr:sp macro="" textlink="">
      <xdr:nvSpPr>
        <xdr:cNvPr id="374" name="角丸四角形 373"/>
        <xdr:cNvSpPr/>
      </xdr:nvSpPr>
      <xdr:spPr>
        <a:xfrm>
          <a:off x="1537608" y="103958571"/>
          <a:ext cx="3865790" cy="17526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27</xdr:col>
      <xdr:colOff>122464</xdr:colOff>
      <xdr:row>595</xdr:row>
      <xdr:rowOff>81643</xdr:rowOff>
    </xdr:from>
    <xdr:to>
      <xdr:col>44</xdr:col>
      <xdr:colOff>236764</xdr:colOff>
      <xdr:row>602</xdr:row>
      <xdr:rowOff>100693</xdr:rowOff>
    </xdr:to>
    <xdr:sp macro="" textlink="">
      <xdr:nvSpPr>
        <xdr:cNvPr id="375" name="円/楕円 374"/>
        <xdr:cNvSpPr/>
      </xdr:nvSpPr>
      <xdr:spPr>
        <a:xfrm>
          <a:off x="3932464" y="108571393"/>
          <a:ext cx="2454729" cy="1352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13607</xdr:colOff>
      <xdr:row>592</xdr:row>
      <xdr:rowOff>176893</xdr:rowOff>
    </xdr:from>
    <xdr:to>
      <xdr:col>59</xdr:col>
      <xdr:colOff>63954</xdr:colOff>
      <xdr:row>596</xdr:row>
      <xdr:rowOff>176893</xdr:rowOff>
    </xdr:to>
    <xdr:sp macro="" textlink="">
      <xdr:nvSpPr>
        <xdr:cNvPr id="376" name="角丸四角形 375"/>
        <xdr:cNvSpPr/>
      </xdr:nvSpPr>
      <xdr:spPr>
        <a:xfrm>
          <a:off x="6408964" y="108095143"/>
          <a:ext cx="2105026"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記入漏れがないようご注意ください。</a:t>
          </a:r>
          <a:endParaRPr lang="ja-JP" altLang="ja-JP">
            <a:effectLst/>
          </a:endParaRPr>
        </a:p>
      </xdr:txBody>
    </xdr:sp>
    <xdr:clientData/>
  </xdr:twoCellAnchor>
  <xdr:twoCellAnchor>
    <xdr:from>
      <xdr:col>44</xdr:col>
      <xdr:colOff>217714</xdr:colOff>
      <xdr:row>596</xdr:row>
      <xdr:rowOff>163286</xdr:rowOff>
    </xdr:from>
    <xdr:to>
      <xdr:col>49</xdr:col>
      <xdr:colOff>274865</xdr:colOff>
      <xdr:row>599</xdr:row>
      <xdr:rowOff>39461</xdr:rowOff>
    </xdr:to>
    <xdr:cxnSp macro="">
      <xdr:nvCxnSpPr>
        <xdr:cNvPr id="377" name="直線矢印コネクタ 376"/>
        <xdr:cNvCxnSpPr/>
      </xdr:nvCxnSpPr>
      <xdr:spPr>
        <a:xfrm flipH="1">
          <a:off x="6368143" y="108843536"/>
          <a:ext cx="873579" cy="447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81643</xdr:colOff>
      <xdr:row>596</xdr:row>
      <xdr:rowOff>122464</xdr:rowOff>
    </xdr:from>
    <xdr:to>
      <xdr:col>49</xdr:col>
      <xdr:colOff>272144</xdr:colOff>
      <xdr:row>604</xdr:row>
      <xdr:rowOff>336096</xdr:rowOff>
    </xdr:to>
    <xdr:cxnSp macro="">
      <xdr:nvCxnSpPr>
        <xdr:cNvPr id="378" name="直線矢印コネクタ 377"/>
        <xdr:cNvCxnSpPr/>
      </xdr:nvCxnSpPr>
      <xdr:spPr>
        <a:xfrm flipH="1">
          <a:off x="5361214" y="108802714"/>
          <a:ext cx="1877787" cy="18056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388</xdr:row>
      <xdr:rowOff>180975</xdr:rowOff>
    </xdr:from>
    <xdr:to>
      <xdr:col>42</xdr:col>
      <xdr:colOff>87085</xdr:colOff>
      <xdr:row>391</xdr:row>
      <xdr:rowOff>171450</xdr:rowOff>
    </xdr:to>
    <xdr:sp macro="" textlink="">
      <xdr:nvSpPr>
        <xdr:cNvPr id="379" name="円/楕円 230"/>
        <xdr:cNvSpPr/>
      </xdr:nvSpPr>
      <xdr:spPr>
        <a:xfrm>
          <a:off x="352425" y="68018025"/>
          <a:ext cx="557348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104775</xdr:colOff>
      <xdr:row>407</xdr:row>
      <xdr:rowOff>933450</xdr:rowOff>
    </xdr:from>
    <xdr:to>
      <xdr:col>40</xdr:col>
      <xdr:colOff>134710</xdr:colOff>
      <xdr:row>410</xdr:row>
      <xdr:rowOff>160565</xdr:rowOff>
    </xdr:to>
    <xdr:sp macro="" textlink="">
      <xdr:nvSpPr>
        <xdr:cNvPr id="380" name="円/楕円 230"/>
        <xdr:cNvSpPr/>
      </xdr:nvSpPr>
      <xdr:spPr>
        <a:xfrm>
          <a:off x="104775" y="72361425"/>
          <a:ext cx="5573485" cy="5606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85725</xdr:colOff>
      <xdr:row>422</xdr:row>
      <xdr:rowOff>219075</xdr:rowOff>
    </xdr:from>
    <xdr:to>
      <xdr:col>41</xdr:col>
      <xdr:colOff>68035</xdr:colOff>
      <xdr:row>425</xdr:row>
      <xdr:rowOff>170090</xdr:rowOff>
    </xdr:to>
    <xdr:sp macro="" textlink="">
      <xdr:nvSpPr>
        <xdr:cNvPr id="381" name="円/楕円 230"/>
        <xdr:cNvSpPr/>
      </xdr:nvSpPr>
      <xdr:spPr>
        <a:xfrm>
          <a:off x="209550" y="75599925"/>
          <a:ext cx="5573485" cy="5606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399</xdr:row>
      <xdr:rowOff>76200</xdr:rowOff>
    </xdr:from>
    <xdr:to>
      <xdr:col>53</xdr:col>
      <xdr:colOff>1</xdr:colOff>
      <xdr:row>404</xdr:row>
      <xdr:rowOff>63953</xdr:rowOff>
    </xdr:to>
    <xdr:sp macro="" textlink="">
      <xdr:nvSpPr>
        <xdr:cNvPr id="382" name="角丸四角形 381"/>
        <xdr:cNvSpPr/>
      </xdr:nvSpPr>
      <xdr:spPr>
        <a:xfrm>
          <a:off x="5543550" y="69684900"/>
          <a:ext cx="2114551" cy="118790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27</xdr:col>
      <xdr:colOff>104775</xdr:colOff>
      <xdr:row>392</xdr:row>
      <xdr:rowOff>142875</xdr:rowOff>
    </xdr:from>
    <xdr:to>
      <xdr:col>42</xdr:col>
      <xdr:colOff>97972</xdr:colOff>
      <xdr:row>399</xdr:row>
      <xdr:rowOff>110218</xdr:rowOff>
    </xdr:to>
    <xdr:cxnSp macro="">
      <xdr:nvCxnSpPr>
        <xdr:cNvPr id="383" name="直線矢印コネクタ 382"/>
        <xdr:cNvCxnSpPr/>
      </xdr:nvCxnSpPr>
      <xdr:spPr>
        <a:xfrm flipH="1" flipV="1">
          <a:off x="3905250" y="68732400"/>
          <a:ext cx="2031547" cy="98651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404</xdr:row>
      <xdr:rowOff>9525</xdr:rowOff>
    </xdr:from>
    <xdr:to>
      <xdr:col>40</xdr:col>
      <xdr:colOff>93906</xdr:colOff>
      <xdr:row>407</xdr:row>
      <xdr:rowOff>923925</xdr:rowOff>
    </xdr:to>
    <xdr:cxnSp macro="">
      <xdr:nvCxnSpPr>
        <xdr:cNvPr id="384" name="直線矢印コネクタ 383"/>
        <xdr:cNvCxnSpPr/>
      </xdr:nvCxnSpPr>
      <xdr:spPr>
        <a:xfrm flipH="1">
          <a:off x="4324350" y="70818375"/>
          <a:ext cx="1313106" cy="15335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403</xdr:row>
      <xdr:rowOff>342900</xdr:rowOff>
    </xdr:from>
    <xdr:to>
      <xdr:col>45</xdr:col>
      <xdr:colOff>179616</xdr:colOff>
      <xdr:row>422</xdr:row>
      <xdr:rowOff>238125</xdr:rowOff>
    </xdr:to>
    <xdr:cxnSp macro="">
      <xdr:nvCxnSpPr>
        <xdr:cNvPr id="386" name="直線矢印コネクタ 385"/>
        <xdr:cNvCxnSpPr/>
      </xdr:nvCxnSpPr>
      <xdr:spPr>
        <a:xfrm flipH="1">
          <a:off x="4648200" y="70761225"/>
          <a:ext cx="1903641" cy="4857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438</xdr:row>
      <xdr:rowOff>114300</xdr:rowOff>
    </xdr:from>
    <xdr:to>
      <xdr:col>47</xdr:col>
      <xdr:colOff>108858</xdr:colOff>
      <xdr:row>445</xdr:row>
      <xdr:rowOff>183696</xdr:rowOff>
    </xdr:to>
    <xdr:sp macro="" textlink="">
      <xdr:nvSpPr>
        <xdr:cNvPr id="388" name="角丸四角形 387"/>
        <xdr:cNvSpPr/>
      </xdr:nvSpPr>
      <xdr:spPr>
        <a:xfrm>
          <a:off x="2943225" y="78457425"/>
          <a:ext cx="3861708" cy="166959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８</a:t>
          </a:r>
          <a:r>
            <a:rPr lang="ja-JP" altLang="ja-JP" sz="1100">
              <a:solidFill>
                <a:schemeClr val="lt1"/>
              </a:solidFill>
              <a:effectLst/>
              <a:latin typeface="+mn-lt"/>
              <a:ea typeface="+mn-ea"/>
              <a:cs typeface="+mn-cs"/>
            </a:rPr>
            <a:t>　栄養管理加算」に記載の職員と重複はできません。</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1</xdr:col>
      <xdr:colOff>44824</xdr:colOff>
      <xdr:row>1</xdr:row>
      <xdr:rowOff>22412</xdr:rowOff>
    </xdr:from>
    <xdr:to>
      <xdr:col>8</xdr:col>
      <xdr:colOff>131190</xdr:colOff>
      <xdr:row>2</xdr:row>
      <xdr:rowOff>184337</xdr:rowOff>
    </xdr:to>
    <xdr:sp macro="" textlink="">
      <xdr:nvSpPr>
        <xdr:cNvPr id="389" name="正方形/長方形 388"/>
        <xdr:cNvSpPr/>
      </xdr:nvSpPr>
      <xdr:spPr>
        <a:xfrm>
          <a:off x="168089" y="235324"/>
          <a:ext cx="1106101" cy="37483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omments" Target="../comments1.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79.xml"/><Relationship Id="rId21" Type="http://schemas.openxmlformats.org/officeDocument/2006/relationships/ctrlProp" Target="../ctrlProps/ctrlProp283.xml"/><Relationship Id="rId42" Type="http://schemas.openxmlformats.org/officeDocument/2006/relationships/ctrlProp" Target="../ctrlProps/ctrlProp304.xml"/><Relationship Id="rId63" Type="http://schemas.openxmlformats.org/officeDocument/2006/relationships/ctrlProp" Target="../ctrlProps/ctrlProp325.xml"/><Relationship Id="rId84" Type="http://schemas.openxmlformats.org/officeDocument/2006/relationships/ctrlProp" Target="../ctrlProps/ctrlProp346.xml"/><Relationship Id="rId138" Type="http://schemas.openxmlformats.org/officeDocument/2006/relationships/ctrlProp" Target="../ctrlProps/ctrlProp400.xml"/><Relationship Id="rId159" Type="http://schemas.openxmlformats.org/officeDocument/2006/relationships/ctrlProp" Target="../ctrlProps/ctrlProp421.xml"/><Relationship Id="rId170" Type="http://schemas.openxmlformats.org/officeDocument/2006/relationships/ctrlProp" Target="../ctrlProps/ctrlProp432.xml"/><Relationship Id="rId191" Type="http://schemas.openxmlformats.org/officeDocument/2006/relationships/ctrlProp" Target="../ctrlProps/ctrlProp453.xml"/><Relationship Id="rId205" Type="http://schemas.openxmlformats.org/officeDocument/2006/relationships/ctrlProp" Target="../ctrlProps/ctrlProp467.xml"/><Relationship Id="rId226" Type="http://schemas.openxmlformats.org/officeDocument/2006/relationships/ctrlProp" Target="../ctrlProps/ctrlProp488.xml"/><Relationship Id="rId247" Type="http://schemas.openxmlformats.org/officeDocument/2006/relationships/ctrlProp" Target="../ctrlProps/ctrlProp509.xml"/><Relationship Id="rId107" Type="http://schemas.openxmlformats.org/officeDocument/2006/relationships/ctrlProp" Target="../ctrlProps/ctrlProp369.xml"/><Relationship Id="rId268" Type="http://schemas.openxmlformats.org/officeDocument/2006/relationships/ctrlProp" Target="../ctrlProps/ctrlProp530.xml"/><Relationship Id="rId11" Type="http://schemas.openxmlformats.org/officeDocument/2006/relationships/ctrlProp" Target="../ctrlProps/ctrlProp273.xml"/><Relationship Id="rId32" Type="http://schemas.openxmlformats.org/officeDocument/2006/relationships/ctrlProp" Target="../ctrlProps/ctrlProp294.xml"/><Relationship Id="rId53" Type="http://schemas.openxmlformats.org/officeDocument/2006/relationships/ctrlProp" Target="../ctrlProps/ctrlProp315.xml"/><Relationship Id="rId74" Type="http://schemas.openxmlformats.org/officeDocument/2006/relationships/ctrlProp" Target="../ctrlProps/ctrlProp336.xml"/><Relationship Id="rId128" Type="http://schemas.openxmlformats.org/officeDocument/2006/relationships/ctrlProp" Target="../ctrlProps/ctrlProp390.xml"/><Relationship Id="rId149" Type="http://schemas.openxmlformats.org/officeDocument/2006/relationships/ctrlProp" Target="../ctrlProps/ctrlProp411.xml"/><Relationship Id="rId5" Type="http://schemas.openxmlformats.org/officeDocument/2006/relationships/ctrlProp" Target="../ctrlProps/ctrlProp267.xml"/><Relationship Id="rId95" Type="http://schemas.openxmlformats.org/officeDocument/2006/relationships/ctrlProp" Target="../ctrlProps/ctrlProp357.xml"/><Relationship Id="rId160" Type="http://schemas.openxmlformats.org/officeDocument/2006/relationships/ctrlProp" Target="../ctrlProps/ctrlProp422.xml"/><Relationship Id="rId181" Type="http://schemas.openxmlformats.org/officeDocument/2006/relationships/ctrlProp" Target="../ctrlProps/ctrlProp443.xml"/><Relationship Id="rId216" Type="http://schemas.openxmlformats.org/officeDocument/2006/relationships/ctrlProp" Target="../ctrlProps/ctrlProp478.xml"/><Relationship Id="rId237" Type="http://schemas.openxmlformats.org/officeDocument/2006/relationships/ctrlProp" Target="../ctrlProps/ctrlProp499.xml"/><Relationship Id="rId258" Type="http://schemas.openxmlformats.org/officeDocument/2006/relationships/ctrlProp" Target="../ctrlProps/ctrlProp520.xml"/><Relationship Id="rId22" Type="http://schemas.openxmlformats.org/officeDocument/2006/relationships/ctrlProp" Target="../ctrlProps/ctrlProp284.xml"/><Relationship Id="rId43" Type="http://schemas.openxmlformats.org/officeDocument/2006/relationships/ctrlProp" Target="../ctrlProps/ctrlProp305.xml"/><Relationship Id="rId64" Type="http://schemas.openxmlformats.org/officeDocument/2006/relationships/ctrlProp" Target="../ctrlProps/ctrlProp326.xml"/><Relationship Id="rId118" Type="http://schemas.openxmlformats.org/officeDocument/2006/relationships/ctrlProp" Target="../ctrlProps/ctrlProp380.xml"/><Relationship Id="rId139" Type="http://schemas.openxmlformats.org/officeDocument/2006/relationships/ctrlProp" Target="../ctrlProps/ctrlProp401.xml"/><Relationship Id="rId85" Type="http://schemas.openxmlformats.org/officeDocument/2006/relationships/ctrlProp" Target="../ctrlProps/ctrlProp347.xml"/><Relationship Id="rId150" Type="http://schemas.openxmlformats.org/officeDocument/2006/relationships/ctrlProp" Target="../ctrlProps/ctrlProp412.xml"/><Relationship Id="rId171" Type="http://schemas.openxmlformats.org/officeDocument/2006/relationships/ctrlProp" Target="../ctrlProps/ctrlProp433.xml"/><Relationship Id="rId192" Type="http://schemas.openxmlformats.org/officeDocument/2006/relationships/ctrlProp" Target="../ctrlProps/ctrlProp454.xml"/><Relationship Id="rId206" Type="http://schemas.openxmlformats.org/officeDocument/2006/relationships/ctrlProp" Target="../ctrlProps/ctrlProp468.xml"/><Relationship Id="rId227" Type="http://schemas.openxmlformats.org/officeDocument/2006/relationships/ctrlProp" Target="../ctrlProps/ctrlProp489.xml"/><Relationship Id="rId248" Type="http://schemas.openxmlformats.org/officeDocument/2006/relationships/ctrlProp" Target="../ctrlProps/ctrlProp510.xml"/><Relationship Id="rId269" Type="http://schemas.openxmlformats.org/officeDocument/2006/relationships/comments" Target="../comments2.xml"/><Relationship Id="rId12" Type="http://schemas.openxmlformats.org/officeDocument/2006/relationships/ctrlProp" Target="../ctrlProps/ctrlProp274.xml"/><Relationship Id="rId33" Type="http://schemas.openxmlformats.org/officeDocument/2006/relationships/ctrlProp" Target="../ctrlProps/ctrlProp295.xml"/><Relationship Id="rId108" Type="http://schemas.openxmlformats.org/officeDocument/2006/relationships/ctrlProp" Target="../ctrlProps/ctrlProp370.xml"/><Relationship Id="rId129" Type="http://schemas.openxmlformats.org/officeDocument/2006/relationships/ctrlProp" Target="../ctrlProps/ctrlProp391.xml"/><Relationship Id="rId54" Type="http://schemas.openxmlformats.org/officeDocument/2006/relationships/ctrlProp" Target="../ctrlProps/ctrlProp316.xml"/><Relationship Id="rId75" Type="http://schemas.openxmlformats.org/officeDocument/2006/relationships/ctrlProp" Target="../ctrlProps/ctrlProp337.xml"/><Relationship Id="rId96" Type="http://schemas.openxmlformats.org/officeDocument/2006/relationships/ctrlProp" Target="../ctrlProps/ctrlProp358.xml"/><Relationship Id="rId140" Type="http://schemas.openxmlformats.org/officeDocument/2006/relationships/ctrlProp" Target="../ctrlProps/ctrlProp402.xml"/><Relationship Id="rId161" Type="http://schemas.openxmlformats.org/officeDocument/2006/relationships/ctrlProp" Target="../ctrlProps/ctrlProp423.xml"/><Relationship Id="rId182" Type="http://schemas.openxmlformats.org/officeDocument/2006/relationships/ctrlProp" Target="../ctrlProps/ctrlProp444.xml"/><Relationship Id="rId217" Type="http://schemas.openxmlformats.org/officeDocument/2006/relationships/ctrlProp" Target="../ctrlProps/ctrlProp479.xml"/><Relationship Id="rId6" Type="http://schemas.openxmlformats.org/officeDocument/2006/relationships/ctrlProp" Target="../ctrlProps/ctrlProp268.xml"/><Relationship Id="rId238" Type="http://schemas.openxmlformats.org/officeDocument/2006/relationships/ctrlProp" Target="../ctrlProps/ctrlProp500.xml"/><Relationship Id="rId259" Type="http://schemas.openxmlformats.org/officeDocument/2006/relationships/ctrlProp" Target="../ctrlProps/ctrlProp521.xml"/><Relationship Id="rId23" Type="http://schemas.openxmlformats.org/officeDocument/2006/relationships/ctrlProp" Target="../ctrlProps/ctrlProp285.xml"/><Relationship Id="rId28" Type="http://schemas.openxmlformats.org/officeDocument/2006/relationships/ctrlProp" Target="../ctrlProps/ctrlProp290.xml"/><Relationship Id="rId49" Type="http://schemas.openxmlformats.org/officeDocument/2006/relationships/ctrlProp" Target="../ctrlProps/ctrlProp311.xml"/><Relationship Id="rId114" Type="http://schemas.openxmlformats.org/officeDocument/2006/relationships/ctrlProp" Target="../ctrlProps/ctrlProp376.xml"/><Relationship Id="rId119" Type="http://schemas.openxmlformats.org/officeDocument/2006/relationships/ctrlProp" Target="../ctrlProps/ctrlProp381.xml"/><Relationship Id="rId44" Type="http://schemas.openxmlformats.org/officeDocument/2006/relationships/ctrlProp" Target="../ctrlProps/ctrlProp306.xml"/><Relationship Id="rId60" Type="http://schemas.openxmlformats.org/officeDocument/2006/relationships/ctrlProp" Target="../ctrlProps/ctrlProp322.xml"/><Relationship Id="rId65" Type="http://schemas.openxmlformats.org/officeDocument/2006/relationships/ctrlProp" Target="../ctrlProps/ctrlProp327.xml"/><Relationship Id="rId81" Type="http://schemas.openxmlformats.org/officeDocument/2006/relationships/ctrlProp" Target="../ctrlProps/ctrlProp343.xml"/><Relationship Id="rId86" Type="http://schemas.openxmlformats.org/officeDocument/2006/relationships/ctrlProp" Target="../ctrlProps/ctrlProp348.xml"/><Relationship Id="rId130" Type="http://schemas.openxmlformats.org/officeDocument/2006/relationships/ctrlProp" Target="../ctrlProps/ctrlProp392.xml"/><Relationship Id="rId135" Type="http://schemas.openxmlformats.org/officeDocument/2006/relationships/ctrlProp" Target="../ctrlProps/ctrlProp397.xml"/><Relationship Id="rId151" Type="http://schemas.openxmlformats.org/officeDocument/2006/relationships/ctrlProp" Target="../ctrlProps/ctrlProp413.xml"/><Relationship Id="rId156" Type="http://schemas.openxmlformats.org/officeDocument/2006/relationships/ctrlProp" Target="../ctrlProps/ctrlProp418.xml"/><Relationship Id="rId177" Type="http://schemas.openxmlformats.org/officeDocument/2006/relationships/ctrlProp" Target="../ctrlProps/ctrlProp439.xml"/><Relationship Id="rId198" Type="http://schemas.openxmlformats.org/officeDocument/2006/relationships/ctrlProp" Target="../ctrlProps/ctrlProp460.xml"/><Relationship Id="rId172" Type="http://schemas.openxmlformats.org/officeDocument/2006/relationships/ctrlProp" Target="../ctrlProps/ctrlProp434.xml"/><Relationship Id="rId193" Type="http://schemas.openxmlformats.org/officeDocument/2006/relationships/ctrlProp" Target="../ctrlProps/ctrlProp455.xml"/><Relationship Id="rId202" Type="http://schemas.openxmlformats.org/officeDocument/2006/relationships/ctrlProp" Target="../ctrlProps/ctrlProp464.xml"/><Relationship Id="rId207" Type="http://schemas.openxmlformats.org/officeDocument/2006/relationships/ctrlProp" Target="../ctrlProps/ctrlProp469.xml"/><Relationship Id="rId223" Type="http://schemas.openxmlformats.org/officeDocument/2006/relationships/ctrlProp" Target="../ctrlProps/ctrlProp485.xml"/><Relationship Id="rId228" Type="http://schemas.openxmlformats.org/officeDocument/2006/relationships/ctrlProp" Target="../ctrlProps/ctrlProp490.xml"/><Relationship Id="rId244" Type="http://schemas.openxmlformats.org/officeDocument/2006/relationships/ctrlProp" Target="../ctrlProps/ctrlProp506.xml"/><Relationship Id="rId249" Type="http://schemas.openxmlformats.org/officeDocument/2006/relationships/ctrlProp" Target="../ctrlProps/ctrlProp511.xml"/><Relationship Id="rId13" Type="http://schemas.openxmlformats.org/officeDocument/2006/relationships/ctrlProp" Target="../ctrlProps/ctrlProp275.xml"/><Relationship Id="rId18" Type="http://schemas.openxmlformats.org/officeDocument/2006/relationships/ctrlProp" Target="../ctrlProps/ctrlProp280.xml"/><Relationship Id="rId39" Type="http://schemas.openxmlformats.org/officeDocument/2006/relationships/ctrlProp" Target="../ctrlProps/ctrlProp301.xml"/><Relationship Id="rId109" Type="http://schemas.openxmlformats.org/officeDocument/2006/relationships/ctrlProp" Target="../ctrlProps/ctrlProp371.xml"/><Relationship Id="rId260" Type="http://schemas.openxmlformats.org/officeDocument/2006/relationships/ctrlProp" Target="../ctrlProps/ctrlProp522.xml"/><Relationship Id="rId265" Type="http://schemas.openxmlformats.org/officeDocument/2006/relationships/ctrlProp" Target="../ctrlProps/ctrlProp527.xml"/><Relationship Id="rId34" Type="http://schemas.openxmlformats.org/officeDocument/2006/relationships/ctrlProp" Target="../ctrlProps/ctrlProp296.xml"/><Relationship Id="rId50" Type="http://schemas.openxmlformats.org/officeDocument/2006/relationships/ctrlProp" Target="../ctrlProps/ctrlProp312.xml"/><Relationship Id="rId55" Type="http://schemas.openxmlformats.org/officeDocument/2006/relationships/ctrlProp" Target="../ctrlProps/ctrlProp317.xml"/><Relationship Id="rId76" Type="http://schemas.openxmlformats.org/officeDocument/2006/relationships/ctrlProp" Target="../ctrlProps/ctrlProp338.xml"/><Relationship Id="rId97" Type="http://schemas.openxmlformats.org/officeDocument/2006/relationships/ctrlProp" Target="../ctrlProps/ctrlProp359.xml"/><Relationship Id="rId104" Type="http://schemas.openxmlformats.org/officeDocument/2006/relationships/ctrlProp" Target="../ctrlProps/ctrlProp366.xml"/><Relationship Id="rId120" Type="http://schemas.openxmlformats.org/officeDocument/2006/relationships/ctrlProp" Target="../ctrlProps/ctrlProp382.xml"/><Relationship Id="rId125" Type="http://schemas.openxmlformats.org/officeDocument/2006/relationships/ctrlProp" Target="../ctrlProps/ctrlProp387.xml"/><Relationship Id="rId141" Type="http://schemas.openxmlformats.org/officeDocument/2006/relationships/ctrlProp" Target="../ctrlProps/ctrlProp403.xml"/><Relationship Id="rId146" Type="http://schemas.openxmlformats.org/officeDocument/2006/relationships/ctrlProp" Target="../ctrlProps/ctrlProp408.xml"/><Relationship Id="rId167" Type="http://schemas.openxmlformats.org/officeDocument/2006/relationships/ctrlProp" Target="../ctrlProps/ctrlProp429.xml"/><Relationship Id="rId188" Type="http://schemas.openxmlformats.org/officeDocument/2006/relationships/ctrlProp" Target="../ctrlProps/ctrlProp450.xml"/><Relationship Id="rId7" Type="http://schemas.openxmlformats.org/officeDocument/2006/relationships/ctrlProp" Target="../ctrlProps/ctrlProp269.xml"/><Relationship Id="rId71" Type="http://schemas.openxmlformats.org/officeDocument/2006/relationships/ctrlProp" Target="../ctrlProps/ctrlProp333.xml"/><Relationship Id="rId92" Type="http://schemas.openxmlformats.org/officeDocument/2006/relationships/ctrlProp" Target="../ctrlProps/ctrlProp354.xml"/><Relationship Id="rId162" Type="http://schemas.openxmlformats.org/officeDocument/2006/relationships/ctrlProp" Target="../ctrlProps/ctrlProp424.xml"/><Relationship Id="rId183" Type="http://schemas.openxmlformats.org/officeDocument/2006/relationships/ctrlProp" Target="../ctrlProps/ctrlProp445.xml"/><Relationship Id="rId213" Type="http://schemas.openxmlformats.org/officeDocument/2006/relationships/ctrlProp" Target="../ctrlProps/ctrlProp475.xml"/><Relationship Id="rId218" Type="http://schemas.openxmlformats.org/officeDocument/2006/relationships/ctrlProp" Target="../ctrlProps/ctrlProp480.xml"/><Relationship Id="rId234" Type="http://schemas.openxmlformats.org/officeDocument/2006/relationships/ctrlProp" Target="../ctrlProps/ctrlProp496.xml"/><Relationship Id="rId239" Type="http://schemas.openxmlformats.org/officeDocument/2006/relationships/ctrlProp" Target="../ctrlProps/ctrlProp501.xml"/><Relationship Id="rId2" Type="http://schemas.openxmlformats.org/officeDocument/2006/relationships/drawing" Target="../drawings/drawing2.xml"/><Relationship Id="rId29" Type="http://schemas.openxmlformats.org/officeDocument/2006/relationships/ctrlProp" Target="../ctrlProps/ctrlProp291.xml"/><Relationship Id="rId250" Type="http://schemas.openxmlformats.org/officeDocument/2006/relationships/ctrlProp" Target="../ctrlProps/ctrlProp512.xml"/><Relationship Id="rId255" Type="http://schemas.openxmlformats.org/officeDocument/2006/relationships/ctrlProp" Target="../ctrlProps/ctrlProp517.xml"/><Relationship Id="rId24" Type="http://schemas.openxmlformats.org/officeDocument/2006/relationships/ctrlProp" Target="../ctrlProps/ctrlProp286.xml"/><Relationship Id="rId40" Type="http://schemas.openxmlformats.org/officeDocument/2006/relationships/ctrlProp" Target="../ctrlProps/ctrlProp302.xml"/><Relationship Id="rId45" Type="http://schemas.openxmlformats.org/officeDocument/2006/relationships/ctrlProp" Target="../ctrlProps/ctrlProp307.xml"/><Relationship Id="rId66" Type="http://schemas.openxmlformats.org/officeDocument/2006/relationships/ctrlProp" Target="../ctrlProps/ctrlProp328.xml"/><Relationship Id="rId87" Type="http://schemas.openxmlformats.org/officeDocument/2006/relationships/ctrlProp" Target="../ctrlProps/ctrlProp349.xml"/><Relationship Id="rId110" Type="http://schemas.openxmlformats.org/officeDocument/2006/relationships/ctrlProp" Target="../ctrlProps/ctrlProp372.xml"/><Relationship Id="rId115" Type="http://schemas.openxmlformats.org/officeDocument/2006/relationships/ctrlProp" Target="../ctrlProps/ctrlProp377.xml"/><Relationship Id="rId131" Type="http://schemas.openxmlformats.org/officeDocument/2006/relationships/ctrlProp" Target="../ctrlProps/ctrlProp393.xml"/><Relationship Id="rId136" Type="http://schemas.openxmlformats.org/officeDocument/2006/relationships/ctrlProp" Target="../ctrlProps/ctrlProp398.xml"/><Relationship Id="rId157" Type="http://schemas.openxmlformats.org/officeDocument/2006/relationships/ctrlProp" Target="../ctrlProps/ctrlProp419.xml"/><Relationship Id="rId178" Type="http://schemas.openxmlformats.org/officeDocument/2006/relationships/ctrlProp" Target="../ctrlProps/ctrlProp440.xml"/><Relationship Id="rId61" Type="http://schemas.openxmlformats.org/officeDocument/2006/relationships/ctrlProp" Target="../ctrlProps/ctrlProp323.xml"/><Relationship Id="rId82" Type="http://schemas.openxmlformats.org/officeDocument/2006/relationships/ctrlProp" Target="../ctrlProps/ctrlProp344.xml"/><Relationship Id="rId152" Type="http://schemas.openxmlformats.org/officeDocument/2006/relationships/ctrlProp" Target="../ctrlProps/ctrlProp414.xml"/><Relationship Id="rId173" Type="http://schemas.openxmlformats.org/officeDocument/2006/relationships/ctrlProp" Target="../ctrlProps/ctrlProp435.xml"/><Relationship Id="rId194" Type="http://schemas.openxmlformats.org/officeDocument/2006/relationships/ctrlProp" Target="../ctrlProps/ctrlProp456.xml"/><Relationship Id="rId199" Type="http://schemas.openxmlformats.org/officeDocument/2006/relationships/ctrlProp" Target="../ctrlProps/ctrlProp461.xml"/><Relationship Id="rId203" Type="http://schemas.openxmlformats.org/officeDocument/2006/relationships/ctrlProp" Target="../ctrlProps/ctrlProp465.xml"/><Relationship Id="rId208" Type="http://schemas.openxmlformats.org/officeDocument/2006/relationships/ctrlProp" Target="../ctrlProps/ctrlProp470.xml"/><Relationship Id="rId229" Type="http://schemas.openxmlformats.org/officeDocument/2006/relationships/ctrlProp" Target="../ctrlProps/ctrlProp491.xml"/><Relationship Id="rId19" Type="http://schemas.openxmlformats.org/officeDocument/2006/relationships/ctrlProp" Target="../ctrlProps/ctrlProp281.xml"/><Relationship Id="rId224" Type="http://schemas.openxmlformats.org/officeDocument/2006/relationships/ctrlProp" Target="../ctrlProps/ctrlProp486.xml"/><Relationship Id="rId240" Type="http://schemas.openxmlformats.org/officeDocument/2006/relationships/ctrlProp" Target="../ctrlProps/ctrlProp502.xml"/><Relationship Id="rId245" Type="http://schemas.openxmlformats.org/officeDocument/2006/relationships/ctrlProp" Target="../ctrlProps/ctrlProp507.xml"/><Relationship Id="rId261" Type="http://schemas.openxmlformats.org/officeDocument/2006/relationships/ctrlProp" Target="../ctrlProps/ctrlProp523.xml"/><Relationship Id="rId266" Type="http://schemas.openxmlformats.org/officeDocument/2006/relationships/ctrlProp" Target="../ctrlProps/ctrlProp528.xml"/><Relationship Id="rId14" Type="http://schemas.openxmlformats.org/officeDocument/2006/relationships/ctrlProp" Target="../ctrlProps/ctrlProp276.xml"/><Relationship Id="rId30" Type="http://schemas.openxmlformats.org/officeDocument/2006/relationships/ctrlProp" Target="../ctrlProps/ctrlProp292.xml"/><Relationship Id="rId35" Type="http://schemas.openxmlformats.org/officeDocument/2006/relationships/ctrlProp" Target="../ctrlProps/ctrlProp297.xml"/><Relationship Id="rId56" Type="http://schemas.openxmlformats.org/officeDocument/2006/relationships/ctrlProp" Target="../ctrlProps/ctrlProp318.xml"/><Relationship Id="rId77" Type="http://schemas.openxmlformats.org/officeDocument/2006/relationships/ctrlProp" Target="../ctrlProps/ctrlProp339.xml"/><Relationship Id="rId100" Type="http://schemas.openxmlformats.org/officeDocument/2006/relationships/ctrlProp" Target="../ctrlProps/ctrlProp362.xml"/><Relationship Id="rId105" Type="http://schemas.openxmlformats.org/officeDocument/2006/relationships/ctrlProp" Target="../ctrlProps/ctrlProp367.xml"/><Relationship Id="rId126" Type="http://schemas.openxmlformats.org/officeDocument/2006/relationships/ctrlProp" Target="../ctrlProps/ctrlProp388.xml"/><Relationship Id="rId147" Type="http://schemas.openxmlformats.org/officeDocument/2006/relationships/ctrlProp" Target="../ctrlProps/ctrlProp409.xml"/><Relationship Id="rId168" Type="http://schemas.openxmlformats.org/officeDocument/2006/relationships/ctrlProp" Target="../ctrlProps/ctrlProp430.xml"/><Relationship Id="rId8" Type="http://schemas.openxmlformats.org/officeDocument/2006/relationships/ctrlProp" Target="../ctrlProps/ctrlProp270.xml"/><Relationship Id="rId51" Type="http://schemas.openxmlformats.org/officeDocument/2006/relationships/ctrlProp" Target="../ctrlProps/ctrlProp313.xml"/><Relationship Id="rId72" Type="http://schemas.openxmlformats.org/officeDocument/2006/relationships/ctrlProp" Target="../ctrlProps/ctrlProp334.xml"/><Relationship Id="rId93" Type="http://schemas.openxmlformats.org/officeDocument/2006/relationships/ctrlProp" Target="../ctrlProps/ctrlProp355.xml"/><Relationship Id="rId98" Type="http://schemas.openxmlformats.org/officeDocument/2006/relationships/ctrlProp" Target="../ctrlProps/ctrlProp360.xml"/><Relationship Id="rId121" Type="http://schemas.openxmlformats.org/officeDocument/2006/relationships/ctrlProp" Target="../ctrlProps/ctrlProp383.xml"/><Relationship Id="rId142" Type="http://schemas.openxmlformats.org/officeDocument/2006/relationships/ctrlProp" Target="../ctrlProps/ctrlProp404.xml"/><Relationship Id="rId163" Type="http://schemas.openxmlformats.org/officeDocument/2006/relationships/ctrlProp" Target="../ctrlProps/ctrlProp425.xml"/><Relationship Id="rId184" Type="http://schemas.openxmlformats.org/officeDocument/2006/relationships/ctrlProp" Target="../ctrlProps/ctrlProp446.xml"/><Relationship Id="rId189" Type="http://schemas.openxmlformats.org/officeDocument/2006/relationships/ctrlProp" Target="../ctrlProps/ctrlProp451.xml"/><Relationship Id="rId219" Type="http://schemas.openxmlformats.org/officeDocument/2006/relationships/ctrlProp" Target="../ctrlProps/ctrlProp481.xml"/><Relationship Id="rId3" Type="http://schemas.openxmlformats.org/officeDocument/2006/relationships/vmlDrawing" Target="../drawings/vmlDrawing2.vml"/><Relationship Id="rId214" Type="http://schemas.openxmlformats.org/officeDocument/2006/relationships/ctrlProp" Target="../ctrlProps/ctrlProp476.xml"/><Relationship Id="rId230" Type="http://schemas.openxmlformats.org/officeDocument/2006/relationships/ctrlProp" Target="../ctrlProps/ctrlProp492.xml"/><Relationship Id="rId235" Type="http://schemas.openxmlformats.org/officeDocument/2006/relationships/ctrlProp" Target="../ctrlProps/ctrlProp497.xml"/><Relationship Id="rId251" Type="http://schemas.openxmlformats.org/officeDocument/2006/relationships/ctrlProp" Target="../ctrlProps/ctrlProp513.xml"/><Relationship Id="rId256" Type="http://schemas.openxmlformats.org/officeDocument/2006/relationships/ctrlProp" Target="../ctrlProps/ctrlProp518.xml"/><Relationship Id="rId25" Type="http://schemas.openxmlformats.org/officeDocument/2006/relationships/ctrlProp" Target="../ctrlProps/ctrlProp287.xml"/><Relationship Id="rId46" Type="http://schemas.openxmlformats.org/officeDocument/2006/relationships/ctrlProp" Target="../ctrlProps/ctrlProp308.xml"/><Relationship Id="rId67" Type="http://schemas.openxmlformats.org/officeDocument/2006/relationships/ctrlProp" Target="../ctrlProps/ctrlProp329.xml"/><Relationship Id="rId116" Type="http://schemas.openxmlformats.org/officeDocument/2006/relationships/ctrlProp" Target="../ctrlProps/ctrlProp378.xml"/><Relationship Id="rId137" Type="http://schemas.openxmlformats.org/officeDocument/2006/relationships/ctrlProp" Target="../ctrlProps/ctrlProp399.xml"/><Relationship Id="rId158" Type="http://schemas.openxmlformats.org/officeDocument/2006/relationships/ctrlProp" Target="../ctrlProps/ctrlProp420.xml"/><Relationship Id="rId20" Type="http://schemas.openxmlformats.org/officeDocument/2006/relationships/ctrlProp" Target="../ctrlProps/ctrlProp282.xml"/><Relationship Id="rId41" Type="http://schemas.openxmlformats.org/officeDocument/2006/relationships/ctrlProp" Target="../ctrlProps/ctrlProp303.xml"/><Relationship Id="rId62" Type="http://schemas.openxmlformats.org/officeDocument/2006/relationships/ctrlProp" Target="../ctrlProps/ctrlProp324.xml"/><Relationship Id="rId83" Type="http://schemas.openxmlformats.org/officeDocument/2006/relationships/ctrlProp" Target="../ctrlProps/ctrlProp345.xml"/><Relationship Id="rId88" Type="http://schemas.openxmlformats.org/officeDocument/2006/relationships/ctrlProp" Target="../ctrlProps/ctrlProp350.xml"/><Relationship Id="rId111" Type="http://schemas.openxmlformats.org/officeDocument/2006/relationships/ctrlProp" Target="../ctrlProps/ctrlProp373.xml"/><Relationship Id="rId132" Type="http://schemas.openxmlformats.org/officeDocument/2006/relationships/ctrlProp" Target="../ctrlProps/ctrlProp394.xml"/><Relationship Id="rId153" Type="http://schemas.openxmlformats.org/officeDocument/2006/relationships/ctrlProp" Target="../ctrlProps/ctrlProp415.xml"/><Relationship Id="rId174" Type="http://schemas.openxmlformats.org/officeDocument/2006/relationships/ctrlProp" Target="../ctrlProps/ctrlProp436.xml"/><Relationship Id="rId179" Type="http://schemas.openxmlformats.org/officeDocument/2006/relationships/ctrlProp" Target="../ctrlProps/ctrlProp441.xml"/><Relationship Id="rId195" Type="http://schemas.openxmlformats.org/officeDocument/2006/relationships/ctrlProp" Target="../ctrlProps/ctrlProp457.xml"/><Relationship Id="rId209" Type="http://schemas.openxmlformats.org/officeDocument/2006/relationships/ctrlProp" Target="../ctrlProps/ctrlProp471.xml"/><Relationship Id="rId190" Type="http://schemas.openxmlformats.org/officeDocument/2006/relationships/ctrlProp" Target="../ctrlProps/ctrlProp452.xml"/><Relationship Id="rId204" Type="http://schemas.openxmlformats.org/officeDocument/2006/relationships/ctrlProp" Target="../ctrlProps/ctrlProp466.xml"/><Relationship Id="rId220" Type="http://schemas.openxmlformats.org/officeDocument/2006/relationships/ctrlProp" Target="../ctrlProps/ctrlProp482.xml"/><Relationship Id="rId225" Type="http://schemas.openxmlformats.org/officeDocument/2006/relationships/ctrlProp" Target="../ctrlProps/ctrlProp487.xml"/><Relationship Id="rId241" Type="http://schemas.openxmlformats.org/officeDocument/2006/relationships/ctrlProp" Target="../ctrlProps/ctrlProp503.xml"/><Relationship Id="rId246" Type="http://schemas.openxmlformats.org/officeDocument/2006/relationships/ctrlProp" Target="../ctrlProps/ctrlProp508.xml"/><Relationship Id="rId267" Type="http://schemas.openxmlformats.org/officeDocument/2006/relationships/ctrlProp" Target="../ctrlProps/ctrlProp529.xml"/><Relationship Id="rId15" Type="http://schemas.openxmlformats.org/officeDocument/2006/relationships/ctrlProp" Target="../ctrlProps/ctrlProp277.xml"/><Relationship Id="rId36" Type="http://schemas.openxmlformats.org/officeDocument/2006/relationships/ctrlProp" Target="../ctrlProps/ctrlProp298.xml"/><Relationship Id="rId57" Type="http://schemas.openxmlformats.org/officeDocument/2006/relationships/ctrlProp" Target="../ctrlProps/ctrlProp319.xml"/><Relationship Id="rId106" Type="http://schemas.openxmlformats.org/officeDocument/2006/relationships/ctrlProp" Target="../ctrlProps/ctrlProp368.xml"/><Relationship Id="rId127" Type="http://schemas.openxmlformats.org/officeDocument/2006/relationships/ctrlProp" Target="../ctrlProps/ctrlProp389.xml"/><Relationship Id="rId262" Type="http://schemas.openxmlformats.org/officeDocument/2006/relationships/ctrlProp" Target="../ctrlProps/ctrlProp524.xml"/><Relationship Id="rId10" Type="http://schemas.openxmlformats.org/officeDocument/2006/relationships/ctrlProp" Target="../ctrlProps/ctrlProp272.xml"/><Relationship Id="rId31" Type="http://schemas.openxmlformats.org/officeDocument/2006/relationships/ctrlProp" Target="../ctrlProps/ctrlProp293.xml"/><Relationship Id="rId52" Type="http://schemas.openxmlformats.org/officeDocument/2006/relationships/ctrlProp" Target="../ctrlProps/ctrlProp314.xml"/><Relationship Id="rId73" Type="http://schemas.openxmlformats.org/officeDocument/2006/relationships/ctrlProp" Target="../ctrlProps/ctrlProp335.xml"/><Relationship Id="rId78" Type="http://schemas.openxmlformats.org/officeDocument/2006/relationships/ctrlProp" Target="../ctrlProps/ctrlProp340.xml"/><Relationship Id="rId94" Type="http://schemas.openxmlformats.org/officeDocument/2006/relationships/ctrlProp" Target="../ctrlProps/ctrlProp356.xml"/><Relationship Id="rId99" Type="http://schemas.openxmlformats.org/officeDocument/2006/relationships/ctrlProp" Target="../ctrlProps/ctrlProp361.xml"/><Relationship Id="rId101" Type="http://schemas.openxmlformats.org/officeDocument/2006/relationships/ctrlProp" Target="../ctrlProps/ctrlProp363.xml"/><Relationship Id="rId122" Type="http://schemas.openxmlformats.org/officeDocument/2006/relationships/ctrlProp" Target="../ctrlProps/ctrlProp384.xml"/><Relationship Id="rId143" Type="http://schemas.openxmlformats.org/officeDocument/2006/relationships/ctrlProp" Target="../ctrlProps/ctrlProp405.xml"/><Relationship Id="rId148" Type="http://schemas.openxmlformats.org/officeDocument/2006/relationships/ctrlProp" Target="../ctrlProps/ctrlProp410.xml"/><Relationship Id="rId164" Type="http://schemas.openxmlformats.org/officeDocument/2006/relationships/ctrlProp" Target="../ctrlProps/ctrlProp426.xml"/><Relationship Id="rId169" Type="http://schemas.openxmlformats.org/officeDocument/2006/relationships/ctrlProp" Target="../ctrlProps/ctrlProp431.xml"/><Relationship Id="rId185" Type="http://schemas.openxmlformats.org/officeDocument/2006/relationships/ctrlProp" Target="../ctrlProps/ctrlProp447.xml"/><Relationship Id="rId4" Type="http://schemas.openxmlformats.org/officeDocument/2006/relationships/ctrlProp" Target="../ctrlProps/ctrlProp266.xml"/><Relationship Id="rId9" Type="http://schemas.openxmlformats.org/officeDocument/2006/relationships/ctrlProp" Target="../ctrlProps/ctrlProp271.xml"/><Relationship Id="rId180" Type="http://schemas.openxmlformats.org/officeDocument/2006/relationships/ctrlProp" Target="../ctrlProps/ctrlProp442.xml"/><Relationship Id="rId210" Type="http://schemas.openxmlformats.org/officeDocument/2006/relationships/ctrlProp" Target="../ctrlProps/ctrlProp472.xml"/><Relationship Id="rId215" Type="http://schemas.openxmlformats.org/officeDocument/2006/relationships/ctrlProp" Target="../ctrlProps/ctrlProp477.xml"/><Relationship Id="rId236" Type="http://schemas.openxmlformats.org/officeDocument/2006/relationships/ctrlProp" Target="../ctrlProps/ctrlProp498.xml"/><Relationship Id="rId257" Type="http://schemas.openxmlformats.org/officeDocument/2006/relationships/ctrlProp" Target="../ctrlProps/ctrlProp519.xml"/><Relationship Id="rId26" Type="http://schemas.openxmlformats.org/officeDocument/2006/relationships/ctrlProp" Target="../ctrlProps/ctrlProp288.xml"/><Relationship Id="rId231" Type="http://schemas.openxmlformats.org/officeDocument/2006/relationships/ctrlProp" Target="../ctrlProps/ctrlProp493.xml"/><Relationship Id="rId252" Type="http://schemas.openxmlformats.org/officeDocument/2006/relationships/ctrlProp" Target="../ctrlProps/ctrlProp514.xml"/><Relationship Id="rId47" Type="http://schemas.openxmlformats.org/officeDocument/2006/relationships/ctrlProp" Target="../ctrlProps/ctrlProp309.xml"/><Relationship Id="rId68" Type="http://schemas.openxmlformats.org/officeDocument/2006/relationships/ctrlProp" Target="../ctrlProps/ctrlProp330.xml"/><Relationship Id="rId89" Type="http://schemas.openxmlformats.org/officeDocument/2006/relationships/ctrlProp" Target="../ctrlProps/ctrlProp351.xml"/><Relationship Id="rId112" Type="http://schemas.openxmlformats.org/officeDocument/2006/relationships/ctrlProp" Target="../ctrlProps/ctrlProp374.xml"/><Relationship Id="rId133" Type="http://schemas.openxmlformats.org/officeDocument/2006/relationships/ctrlProp" Target="../ctrlProps/ctrlProp395.xml"/><Relationship Id="rId154" Type="http://schemas.openxmlformats.org/officeDocument/2006/relationships/ctrlProp" Target="../ctrlProps/ctrlProp416.xml"/><Relationship Id="rId175" Type="http://schemas.openxmlformats.org/officeDocument/2006/relationships/ctrlProp" Target="../ctrlProps/ctrlProp437.xml"/><Relationship Id="rId196" Type="http://schemas.openxmlformats.org/officeDocument/2006/relationships/ctrlProp" Target="../ctrlProps/ctrlProp458.xml"/><Relationship Id="rId200" Type="http://schemas.openxmlformats.org/officeDocument/2006/relationships/ctrlProp" Target="../ctrlProps/ctrlProp462.xml"/><Relationship Id="rId16" Type="http://schemas.openxmlformats.org/officeDocument/2006/relationships/ctrlProp" Target="../ctrlProps/ctrlProp278.xml"/><Relationship Id="rId221" Type="http://schemas.openxmlformats.org/officeDocument/2006/relationships/ctrlProp" Target="../ctrlProps/ctrlProp483.xml"/><Relationship Id="rId242" Type="http://schemas.openxmlformats.org/officeDocument/2006/relationships/ctrlProp" Target="../ctrlProps/ctrlProp504.xml"/><Relationship Id="rId263" Type="http://schemas.openxmlformats.org/officeDocument/2006/relationships/ctrlProp" Target="../ctrlProps/ctrlProp525.xml"/><Relationship Id="rId37" Type="http://schemas.openxmlformats.org/officeDocument/2006/relationships/ctrlProp" Target="../ctrlProps/ctrlProp299.xml"/><Relationship Id="rId58" Type="http://schemas.openxmlformats.org/officeDocument/2006/relationships/ctrlProp" Target="../ctrlProps/ctrlProp320.xml"/><Relationship Id="rId79" Type="http://schemas.openxmlformats.org/officeDocument/2006/relationships/ctrlProp" Target="../ctrlProps/ctrlProp341.xml"/><Relationship Id="rId102" Type="http://schemas.openxmlformats.org/officeDocument/2006/relationships/ctrlProp" Target="../ctrlProps/ctrlProp364.xml"/><Relationship Id="rId123" Type="http://schemas.openxmlformats.org/officeDocument/2006/relationships/ctrlProp" Target="../ctrlProps/ctrlProp385.xml"/><Relationship Id="rId144" Type="http://schemas.openxmlformats.org/officeDocument/2006/relationships/ctrlProp" Target="../ctrlProps/ctrlProp406.xml"/><Relationship Id="rId90" Type="http://schemas.openxmlformats.org/officeDocument/2006/relationships/ctrlProp" Target="../ctrlProps/ctrlProp352.xml"/><Relationship Id="rId165" Type="http://schemas.openxmlformats.org/officeDocument/2006/relationships/ctrlProp" Target="../ctrlProps/ctrlProp427.xml"/><Relationship Id="rId186" Type="http://schemas.openxmlformats.org/officeDocument/2006/relationships/ctrlProp" Target="../ctrlProps/ctrlProp448.xml"/><Relationship Id="rId211" Type="http://schemas.openxmlformats.org/officeDocument/2006/relationships/ctrlProp" Target="../ctrlProps/ctrlProp473.xml"/><Relationship Id="rId232" Type="http://schemas.openxmlformats.org/officeDocument/2006/relationships/ctrlProp" Target="../ctrlProps/ctrlProp494.xml"/><Relationship Id="rId253" Type="http://schemas.openxmlformats.org/officeDocument/2006/relationships/ctrlProp" Target="../ctrlProps/ctrlProp515.xml"/><Relationship Id="rId27" Type="http://schemas.openxmlformats.org/officeDocument/2006/relationships/ctrlProp" Target="../ctrlProps/ctrlProp289.xml"/><Relationship Id="rId48" Type="http://schemas.openxmlformats.org/officeDocument/2006/relationships/ctrlProp" Target="../ctrlProps/ctrlProp310.xml"/><Relationship Id="rId69" Type="http://schemas.openxmlformats.org/officeDocument/2006/relationships/ctrlProp" Target="../ctrlProps/ctrlProp331.xml"/><Relationship Id="rId113" Type="http://schemas.openxmlformats.org/officeDocument/2006/relationships/ctrlProp" Target="../ctrlProps/ctrlProp375.xml"/><Relationship Id="rId134" Type="http://schemas.openxmlformats.org/officeDocument/2006/relationships/ctrlProp" Target="../ctrlProps/ctrlProp396.xml"/><Relationship Id="rId80" Type="http://schemas.openxmlformats.org/officeDocument/2006/relationships/ctrlProp" Target="../ctrlProps/ctrlProp342.xml"/><Relationship Id="rId155" Type="http://schemas.openxmlformats.org/officeDocument/2006/relationships/ctrlProp" Target="../ctrlProps/ctrlProp417.xml"/><Relationship Id="rId176" Type="http://schemas.openxmlformats.org/officeDocument/2006/relationships/ctrlProp" Target="../ctrlProps/ctrlProp438.xml"/><Relationship Id="rId197" Type="http://schemas.openxmlformats.org/officeDocument/2006/relationships/ctrlProp" Target="../ctrlProps/ctrlProp459.xml"/><Relationship Id="rId201" Type="http://schemas.openxmlformats.org/officeDocument/2006/relationships/ctrlProp" Target="../ctrlProps/ctrlProp463.xml"/><Relationship Id="rId222" Type="http://schemas.openxmlformats.org/officeDocument/2006/relationships/ctrlProp" Target="../ctrlProps/ctrlProp484.xml"/><Relationship Id="rId243" Type="http://schemas.openxmlformats.org/officeDocument/2006/relationships/ctrlProp" Target="../ctrlProps/ctrlProp505.xml"/><Relationship Id="rId264" Type="http://schemas.openxmlformats.org/officeDocument/2006/relationships/ctrlProp" Target="../ctrlProps/ctrlProp526.xml"/><Relationship Id="rId17" Type="http://schemas.openxmlformats.org/officeDocument/2006/relationships/ctrlProp" Target="../ctrlProps/ctrlProp279.xml"/><Relationship Id="rId38" Type="http://schemas.openxmlformats.org/officeDocument/2006/relationships/ctrlProp" Target="../ctrlProps/ctrlProp300.xml"/><Relationship Id="rId59" Type="http://schemas.openxmlformats.org/officeDocument/2006/relationships/ctrlProp" Target="../ctrlProps/ctrlProp321.xml"/><Relationship Id="rId103" Type="http://schemas.openxmlformats.org/officeDocument/2006/relationships/ctrlProp" Target="../ctrlProps/ctrlProp365.xml"/><Relationship Id="rId124" Type="http://schemas.openxmlformats.org/officeDocument/2006/relationships/ctrlProp" Target="../ctrlProps/ctrlProp386.xml"/><Relationship Id="rId70" Type="http://schemas.openxmlformats.org/officeDocument/2006/relationships/ctrlProp" Target="../ctrlProps/ctrlProp332.xml"/><Relationship Id="rId91" Type="http://schemas.openxmlformats.org/officeDocument/2006/relationships/ctrlProp" Target="../ctrlProps/ctrlProp353.xml"/><Relationship Id="rId145" Type="http://schemas.openxmlformats.org/officeDocument/2006/relationships/ctrlProp" Target="../ctrlProps/ctrlProp407.xml"/><Relationship Id="rId166" Type="http://schemas.openxmlformats.org/officeDocument/2006/relationships/ctrlProp" Target="../ctrlProps/ctrlProp428.xml"/><Relationship Id="rId187" Type="http://schemas.openxmlformats.org/officeDocument/2006/relationships/ctrlProp" Target="../ctrlProps/ctrlProp449.xml"/><Relationship Id="rId1" Type="http://schemas.openxmlformats.org/officeDocument/2006/relationships/printerSettings" Target="../printerSettings/printerSettings2.bin"/><Relationship Id="rId212" Type="http://schemas.openxmlformats.org/officeDocument/2006/relationships/ctrlProp" Target="../ctrlProps/ctrlProp474.xml"/><Relationship Id="rId233" Type="http://schemas.openxmlformats.org/officeDocument/2006/relationships/ctrlProp" Target="../ctrlProps/ctrlProp495.xml"/><Relationship Id="rId254" Type="http://schemas.openxmlformats.org/officeDocument/2006/relationships/ctrlProp" Target="../ctrlProps/ctrlProp5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731"/>
  <sheetViews>
    <sheetView showGridLines="0" tabSelected="1" view="pageBreakPreview" zoomScaleNormal="100" zoomScaleSheetLayoutView="100" workbookViewId="0">
      <selection activeCell="BV6" sqref="BV6"/>
    </sheetView>
  </sheetViews>
  <sheetFormatPr defaultRowHeight="12"/>
  <cols>
    <col min="1" max="1" width="1.625" style="2" customWidth="1"/>
    <col min="2" max="2" width="2.25" style="2" customWidth="1"/>
    <col min="3" max="3" width="3.125" style="2" customWidth="1"/>
    <col min="4" max="8" width="1.625" style="2" customWidth="1"/>
    <col min="9" max="9" width="2.5" style="2" customWidth="1"/>
    <col min="10" max="10" width="2.875" style="2" customWidth="1"/>
    <col min="11" max="22" width="1.625" style="2" customWidth="1"/>
    <col min="23" max="24" width="1.875" style="2" customWidth="1"/>
    <col min="25" max="25" width="2" style="2" customWidth="1"/>
    <col min="26" max="26" width="2.25" style="2" customWidth="1"/>
    <col min="27" max="27" width="1.875" style="2" customWidth="1"/>
    <col min="28"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4" width="1.625" style="2" customWidth="1"/>
    <col min="45" max="45" width="3.125" style="2" customWidth="1"/>
    <col min="46" max="46" width="2.625" style="2" customWidth="1"/>
    <col min="47" max="49" width="1.625" style="2" customWidth="1"/>
    <col min="50" max="50" width="4.5" style="2" customWidth="1"/>
    <col min="51" max="54" width="1.625" style="2" customWidth="1"/>
    <col min="55" max="58" width="2" style="2" customWidth="1"/>
    <col min="59" max="59" width="0.75" style="2" customWidth="1"/>
    <col min="60" max="61" width="1.625" style="2" customWidth="1"/>
    <col min="62" max="63" width="4.125" style="2" bestFit="1" customWidth="1"/>
    <col min="64" max="156" width="1.625" style="2" customWidth="1"/>
    <col min="157" max="256" width="9" style="2"/>
    <col min="257" max="257" width="1.625" style="2" customWidth="1"/>
    <col min="258" max="258" width="2.25" style="2" customWidth="1"/>
    <col min="259" max="259" width="3.125" style="2" customWidth="1"/>
    <col min="260" max="264" width="1.625" style="2" customWidth="1"/>
    <col min="265" max="265" width="2.5" style="2" customWidth="1"/>
    <col min="266" max="266" width="2.875" style="2" customWidth="1"/>
    <col min="267" max="278" width="1.625" style="2" customWidth="1"/>
    <col min="279" max="280" width="1.875" style="2" customWidth="1"/>
    <col min="281" max="281" width="2" style="2" customWidth="1"/>
    <col min="282" max="282" width="2.25" style="2" customWidth="1"/>
    <col min="283" max="283" width="1.875" style="2" customWidth="1"/>
    <col min="284"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0" width="1.625" style="2" customWidth="1"/>
    <col min="301" max="301" width="3.125" style="2" customWidth="1"/>
    <col min="302" max="302" width="2.625" style="2" customWidth="1"/>
    <col min="303" max="305" width="1.625" style="2" customWidth="1"/>
    <col min="306" max="306" width="4.5" style="2" customWidth="1"/>
    <col min="307" max="310" width="1.625" style="2" customWidth="1"/>
    <col min="311" max="314" width="2" style="2" customWidth="1"/>
    <col min="315" max="315" width="0.75" style="2" customWidth="1"/>
    <col min="316" max="317" width="1.625" style="2" customWidth="1"/>
    <col min="318" max="319" width="4.125" style="2" bestFit="1" customWidth="1"/>
    <col min="320" max="412" width="1.625" style="2" customWidth="1"/>
    <col min="413" max="512" width="9" style="2"/>
    <col min="513" max="513" width="1.625" style="2" customWidth="1"/>
    <col min="514" max="514" width="2.25" style="2" customWidth="1"/>
    <col min="515" max="515" width="3.125" style="2" customWidth="1"/>
    <col min="516" max="520" width="1.625" style="2" customWidth="1"/>
    <col min="521" max="521" width="2.5" style="2" customWidth="1"/>
    <col min="522" max="522" width="2.875" style="2" customWidth="1"/>
    <col min="523" max="534" width="1.625" style="2" customWidth="1"/>
    <col min="535" max="536" width="1.875" style="2" customWidth="1"/>
    <col min="537" max="537" width="2" style="2" customWidth="1"/>
    <col min="538" max="538" width="2.25" style="2" customWidth="1"/>
    <col min="539" max="539" width="1.875" style="2" customWidth="1"/>
    <col min="540"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6" width="1.625" style="2" customWidth="1"/>
    <col min="557" max="557" width="3.125" style="2" customWidth="1"/>
    <col min="558" max="558" width="2.625" style="2" customWidth="1"/>
    <col min="559" max="561" width="1.625" style="2" customWidth="1"/>
    <col min="562" max="562" width="4.5" style="2" customWidth="1"/>
    <col min="563" max="566" width="1.625" style="2" customWidth="1"/>
    <col min="567" max="570" width="2" style="2" customWidth="1"/>
    <col min="571" max="571" width="0.75" style="2" customWidth="1"/>
    <col min="572" max="573" width="1.625" style="2" customWidth="1"/>
    <col min="574" max="575" width="4.125" style="2" bestFit="1" customWidth="1"/>
    <col min="576" max="668" width="1.625" style="2" customWidth="1"/>
    <col min="669" max="768" width="9" style="2"/>
    <col min="769" max="769" width="1.625" style="2" customWidth="1"/>
    <col min="770" max="770" width="2.25" style="2" customWidth="1"/>
    <col min="771" max="771" width="3.125" style="2" customWidth="1"/>
    <col min="772" max="776" width="1.625" style="2" customWidth="1"/>
    <col min="777" max="777" width="2.5" style="2" customWidth="1"/>
    <col min="778" max="778" width="2.875" style="2" customWidth="1"/>
    <col min="779" max="790" width="1.625" style="2" customWidth="1"/>
    <col min="791" max="792" width="1.875" style="2" customWidth="1"/>
    <col min="793" max="793" width="2" style="2" customWidth="1"/>
    <col min="794" max="794" width="2.25" style="2" customWidth="1"/>
    <col min="795" max="795" width="1.875" style="2" customWidth="1"/>
    <col min="796"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2" width="1.625" style="2" customWidth="1"/>
    <col min="813" max="813" width="3.125" style="2" customWidth="1"/>
    <col min="814" max="814" width="2.625" style="2" customWidth="1"/>
    <col min="815" max="817" width="1.625" style="2" customWidth="1"/>
    <col min="818" max="818" width="4.5" style="2" customWidth="1"/>
    <col min="819" max="822" width="1.625" style="2" customWidth="1"/>
    <col min="823" max="826" width="2" style="2" customWidth="1"/>
    <col min="827" max="827" width="0.75" style="2" customWidth="1"/>
    <col min="828" max="829" width="1.625" style="2" customWidth="1"/>
    <col min="830" max="831" width="4.125" style="2" bestFit="1" customWidth="1"/>
    <col min="832" max="924" width="1.625" style="2" customWidth="1"/>
    <col min="925" max="1024" width="9" style="2"/>
    <col min="1025" max="1025" width="1.625" style="2" customWidth="1"/>
    <col min="1026" max="1026" width="2.25" style="2" customWidth="1"/>
    <col min="1027" max="1027" width="3.125" style="2" customWidth="1"/>
    <col min="1028" max="1032" width="1.625" style="2" customWidth="1"/>
    <col min="1033" max="1033" width="2.5" style="2" customWidth="1"/>
    <col min="1034" max="1034" width="2.875" style="2" customWidth="1"/>
    <col min="1035" max="1046" width="1.625" style="2" customWidth="1"/>
    <col min="1047" max="1048" width="1.875" style="2" customWidth="1"/>
    <col min="1049" max="1049" width="2" style="2" customWidth="1"/>
    <col min="1050" max="1050" width="2.25" style="2" customWidth="1"/>
    <col min="1051" max="1051" width="1.875" style="2" customWidth="1"/>
    <col min="1052"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8" width="1.625" style="2" customWidth="1"/>
    <col min="1069" max="1069" width="3.125" style="2" customWidth="1"/>
    <col min="1070" max="1070" width="2.625" style="2" customWidth="1"/>
    <col min="1071" max="1073" width="1.625" style="2" customWidth="1"/>
    <col min="1074" max="1074" width="4.5" style="2" customWidth="1"/>
    <col min="1075" max="1078" width="1.625" style="2" customWidth="1"/>
    <col min="1079" max="1082" width="2" style="2" customWidth="1"/>
    <col min="1083" max="1083" width="0.75" style="2" customWidth="1"/>
    <col min="1084" max="1085" width="1.625" style="2" customWidth="1"/>
    <col min="1086" max="1087" width="4.125" style="2" bestFit="1" customWidth="1"/>
    <col min="1088" max="1180" width="1.625" style="2" customWidth="1"/>
    <col min="1181" max="1280" width="9" style="2"/>
    <col min="1281" max="1281" width="1.625" style="2" customWidth="1"/>
    <col min="1282" max="1282" width="2.25" style="2" customWidth="1"/>
    <col min="1283" max="1283" width="3.125" style="2" customWidth="1"/>
    <col min="1284" max="1288" width="1.625" style="2" customWidth="1"/>
    <col min="1289" max="1289" width="2.5" style="2" customWidth="1"/>
    <col min="1290" max="1290" width="2.875" style="2" customWidth="1"/>
    <col min="1291" max="1302" width="1.625" style="2" customWidth="1"/>
    <col min="1303" max="1304" width="1.875" style="2" customWidth="1"/>
    <col min="1305" max="1305" width="2" style="2" customWidth="1"/>
    <col min="1306" max="1306" width="2.25" style="2" customWidth="1"/>
    <col min="1307" max="1307" width="1.875" style="2" customWidth="1"/>
    <col min="1308"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4" width="1.625" style="2" customWidth="1"/>
    <col min="1325" max="1325" width="3.125" style="2" customWidth="1"/>
    <col min="1326" max="1326" width="2.625" style="2" customWidth="1"/>
    <col min="1327" max="1329" width="1.625" style="2" customWidth="1"/>
    <col min="1330" max="1330" width="4.5" style="2" customWidth="1"/>
    <col min="1331" max="1334" width="1.625" style="2" customWidth="1"/>
    <col min="1335" max="1338" width="2" style="2" customWidth="1"/>
    <col min="1339" max="1339" width="0.75" style="2" customWidth="1"/>
    <col min="1340" max="1341" width="1.625" style="2" customWidth="1"/>
    <col min="1342" max="1343" width="4.125" style="2" bestFit="1" customWidth="1"/>
    <col min="1344" max="1436" width="1.625" style="2" customWidth="1"/>
    <col min="1437" max="1536" width="9" style="2"/>
    <col min="1537" max="1537" width="1.625" style="2" customWidth="1"/>
    <col min="1538" max="1538" width="2.25" style="2" customWidth="1"/>
    <col min="1539" max="1539" width="3.125" style="2" customWidth="1"/>
    <col min="1540" max="1544" width="1.625" style="2" customWidth="1"/>
    <col min="1545" max="1545" width="2.5" style="2" customWidth="1"/>
    <col min="1546" max="1546" width="2.875" style="2" customWidth="1"/>
    <col min="1547" max="1558" width="1.625" style="2" customWidth="1"/>
    <col min="1559" max="1560" width="1.875" style="2" customWidth="1"/>
    <col min="1561" max="1561" width="2" style="2" customWidth="1"/>
    <col min="1562" max="1562" width="2.25" style="2" customWidth="1"/>
    <col min="1563" max="1563" width="1.875" style="2" customWidth="1"/>
    <col min="1564"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0" width="1.625" style="2" customWidth="1"/>
    <col min="1581" max="1581" width="3.125" style="2" customWidth="1"/>
    <col min="1582" max="1582" width="2.625" style="2" customWidth="1"/>
    <col min="1583" max="1585" width="1.625" style="2" customWidth="1"/>
    <col min="1586" max="1586" width="4.5" style="2" customWidth="1"/>
    <col min="1587" max="1590" width="1.625" style="2" customWidth="1"/>
    <col min="1591" max="1594" width="2" style="2" customWidth="1"/>
    <col min="1595" max="1595" width="0.75" style="2" customWidth="1"/>
    <col min="1596" max="1597" width="1.625" style="2" customWidth="1"/>
    <col min="1598" max="1599" width="4.125" style="2" bestFit="1" customWidth="1"/>
    <col min="1600" max="1692" width="1.625" style="2" customWidth="1"/>
    <col min="1693" max="1792" width="9" style="2"/>
    <col min="1793" max="1793" width="1.625" style="2" customWidth="1"/>
    <col min="1794" max="1794" width="2.25" style="2" customWidth="1"/>
    <col min="1795" max="1795" width="3.125" style="2" customWidth="1"/>
    <col min="1796" max="1800" width="1.625" style="2" customWidth="1"/>
    <col min="1801" max="1801" width="2.5" style="2" customWidth="1"/>
    <col min="1802" max="1802" width="2.875" style="2" customWidth="1"/>
    <col min="1803" max="1814" width="1.625" style="2" customWidth="1"/>
    <col min="1815" max="1816" width="1.875" style="2" customWidth="1"/>
    <col min="1817" max="1817" width="2" style="2" customWidth="1"/>
    <col min="1818" max="1818" width="2.25" style="2" customWidth="1"/>
    <col min="1819" max="1819" width="1.875" style="2" customWidth="1"/>
    <col min="1820"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6" width="1.625" style="2" customWidth="1"/>
    <col min="1837" max="1837" width="3.125" style="2" customWidth="1"/>
    <col min="1838" max="1838" width="2.625" style="2" customWidth="1"/>
    <col min="1839" max="1841" width="1.625" style="2" customWidth="1"/>
    <col min="1842" max="1842" width="4.5" style="2" customWidth="1"/>
    <col min="1843" max="1846" width="1.625" style="2" customWidth="1"/>
    <col min="1847" max="1850" width="2" style="2" customWidth="1"/>
    <col min="1851" max="1851" width="0.75" style="2" customWidth="1"/>
    <col min="1852" max="1853" width="1.625" style="2" customWidth="1"/>
    <col min="1854" max="1855" width="4.125" style="2" bestFit="1" customWidth="1"/>
    <col min="1856" max="1948" width="1.625" style="2" customWidth="1"/>
    <col min="1949" max="2048" width="9" style="2"/>
    <col min="2049" max="2049" width="1.625" style="2" customWidth="1"/>
    <col min="2050" max="2050" width="2.25" style="2" customWidth="1"/>
    <col min="2051" max="2051" width="3.125" style="2" customWidth="1"/>
    <col min="2052" max="2056" width="1.625" style="2" customWidth="1"/>
    <col min="2057" max="2057" width="2.5" style="2" customWidth="1"/>
    <col min="2058" max="2058" width="2.875" style="2" customWidth="1"/>
    <col min="2059" max="2070" width="1.625" style="2" customWidth="1"/>
    <col min="2071" max="2072" width="1.875" style="2" customWidth="1"/>
    <col min="2073" max="2073" width="2" style="2" customWidth="1"/>
    <col min="2074" max="2074" width="2.25" style="2" customWidth="1"/>
    <col min="2075" max="2075" width="1.875" style="2" customWidth="1"/>
    <col min="2076"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2" width="1.625" style="2" customWidth="1"/>
    <col min="2093" max="2093" width="3.125" style="2" customWidth="1"/>
    <col min="2094" max="2094" width="2.625" style="2" customWidth="1"/>
    <col min="2095" max="2097" width="1.625" style="2" customWidth="1"/>
    <col min="2098" max="2098" width="4.5" style="2" customWidth="1"/>
    <col min="2099" max="2102" width="1.625" style="2" customWidth="1"/>
    <col min="2103" max="2106" width="2" style="2" customWidth="1"/>
    <col min="2107" max="2107" width="0.75" style="2" customWidth="1"/>
    <col min="2108" max="2109" width="1.625" style="2" customWidth="1"/>
    <col min="2110" max="2111" width="4.125" style="2" bestFit="1" customWidth="1"/>
    <col min="2112" max="2204" width="1.625" style="2" customWidth="1"/>
    <col min="2205" max="2304" width="9" style="2"/>
    <col min="2305" max="2305" width="1.625" style="2" customWidth="1"/>
    <col min="2306" max="2306" width="2.25" style="2" customWidth="1"/>
    <col min="2307" max="2307" width="3.125" style="2" customWidth="1"/>
    <col min="2308" max="2312" width="1.625" style="2" customWidth="1"/>
    <col min="2313" max="2313" width="2.5" style="2" customWidth="1"/>
    <col min="2314" max="2314" width="2.875" style="2" customWidth="1"/>
    <col min="2315" max="2326" width="1.625" style="2" customWidth="1"/>
    <col min="2327" max="2328" width="1.875" style="2" customWidth="1"/>
    <col min="2329" max="2329" width="2" style="2" customWidth="1"/>
    <col min="2330" max="2330" width="2.25" style="2" customWidth="1"/>
    <col min="2331" max="2331" width="1.875" style="2" customWidth="1"/>
    <col min="2332"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8" width="1.625" style="2" customWidth="1"/>
    <col min="2349" max="2349" width="3.125" style="2" customWidth="1"/>
    <col min="2350" max="2350" width="2.625" style="2" customWidth="1"/>
    <col min="2351" max="2353" width="1.625" style="2" customWidth="1"/>
    <col min="2354" max="2354" width="4.5" style="2" customWidth="1"/>
    <col min="2355" max="2358" width="1.625" style="2" customWidth="1"/>
    <col min="2359" max="2362" width="2" style="2" customWidth="1"/>
    <col min="2363" max="2363" width="0.75" style="2" customWidth="1"/>
    <col min="2364" max="2365" width="1.625" style="2" customWidth="1"/>
    <col min="2366" max="2367" width="4.125" style="2" bestFit="1" customWidth="1"/>
    <col min="2368" max="2460" width="1.625" style="2" customWidth="1"/>
    <col min="2461" max="2560" width="9" style="2"/>
    <col min="2561" max="2561" width="1.625" style="2" customWidth="1"/>
    <col min="2562" max="2562" width="2.25" style="2" customWidth="1"/>
    <col min="2563" max="2563" width="3.125" style="2" customWidth="1"/>
    <col min="2564" max="2568" width="1.625" style="2" customWidth="1"/>
    <col min="2569" max="2569" width="2.5" style="2" customWidth="1"/>
    <col min="2570" max="2570" width="2.875" style="2" customWidth="1"/>
    <col min="2571" max="2582" width="1.625" style="2" customWidth="1"/>
    <col min="2583" max="2584" width="1.875" style="2" customWidth="1"/>
    <col min="2585" max="2585" width="2" style="2" customWidth="1"/>
    <col min="2586" max="2586" width="2.25" style="2" customWidth="1"/>
    <col min="2587" max="2587" width="1.875" style="2" customWidth="1"/>
    <col min="2588"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4" width="1.625" style="2" customWidth="1"/>
    <col min="2605" max="2605" width="3.125" style="2" customWidth="1"/>
    <col min="2606" max="2606" width="2.625" style="2" customWidth="1"/>
    <col min="2607" max="2609" width="1.625" style="2" customWidth="1"/>
    <col min="2610" max="2610" width="4.5" style="2" customWidth="1"/>
    <col min="2611" max="2614" width="1.625" style="2" customWidth="1"/>
    <col min="2615" max="2618" width="2" style="2" customWidth="1"/>
    <col min="2619" max="2619" width="0.75" style="2" customWidth="1"/>
    <col min="2620" max="2621" width="1.625" style="2" customWidth="1"/>
    <col min="2622" max="2623" width="4.125" style="2" bestFit="1" customWidth="1"/>
    <col min="2624" max="2716" width="1.625" style="2" customWidth="1"/>
    <col min="2717" max="2816" width="9" style="2"/>
    <col min="2817" max="2817" width="1.625" style="2" customWidth="1"/>
    <col min="2818" max="2818" width="2.25" style="2" customWidth="1"/>
    <col min="2819" max="2819" width="3.125" style="2" customWidth="1"/>
    <col min="2820" max="2824" width="1.625" style="2" customWidth="1"/>
    <col min="2825" max="2825" width="2.5" style="2" customWidth="1"/>
    <col min="2826" max="2826" width="2.875" style="2" customWidth="1"/>
    <col min="2827" max="2838" width="1.625" style="2" customWidth="1"/>
    <col min="2839" max="2840" width="1.875" style="2" customWidth="1"/>
    <col min="2841" max="2841" width="2" style="2" customWidth="1"/>
    <col min="2842" max="2842" width="2.25" style="2" customWidth="1"/>
    <col min="2843" max="2843" width="1.875" style="2" customWidth="1"/>
    <col min="2844"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0" width="1.625" style="2" customWidth="1"/>
    <col min="2861" max="2861" width="3.125" style="2" customWidth="1"/>
    <col min="2862" max="2862" width="2.625" style="2" customWidth="1"/>
    <col min="2863" max="2865" width="1.625" style="2" customWidth="1"/>
    <col min="2866" max="2866" width="4.5" style="2" customWidth="1"/>
    <col min="2867" max="2870" width="1.625" style="2" customWidth="1"/>
    <col min="2871" max="2874" width="2" style="2" customWidth="1"/>
    <col min="2875" max="2875" width="0.75" style="2" customWidth="1"/>
    <col min="2876" max="2877" width="1.625" style="2" customWidth="1"/>
    <col min="2878" max="2879" width="4.125" style="2" bestFit="1" customWidth="1"/>
    <col min="2880" max="2972" width="1.625" style="2" customWidth="1"/>
    <col min="2973" max="3072" width="9" style="2"/>
    <col min="3073" max="3073" width="1.625" style="2" customWidth="1"/>
    <col min="3074" max="3074" width="2.25" style="2" customWidth="1"/>
    <col min="3075" max="3075" width="3.125" style="2" customWidth="1"/>
    <col min="3076" max="3080" width="1.625" style="2" customWidth="1"/>
    <col min="3081" max="3081" width="2.5" style="2" customWidth="1"/>
    <col min="3082" max="3082" width="2.875" style="2" customWidth="1"/>
    <col min="3083" max="3094" width="1.625" style="2" customWidth="1"/>
    <col min="3095" max="3096" width="1.875" style="2" customWidth="1"/>
    <col min="3097" max="3097" width="2" style="2" customWidth="1"/>
    <col min="3098" max="3098" width="2.25" style="2" customWidth="1"/>
    <col min="3099" max="3099" width="1.875" style="2" customWidth="1"/>
    <col min="3100"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6" width="1.625" style="2" customWidth="1"/>
    <col min="3117" max="3117" width="3.125" style="2" customWidth="1"/>
    <col min="3118" max="3118" width="2.625" style="2" customWidth="1"/>
    <col min="3119" max="3121" width="1.625" style="2" customWidth="1"/>
    <col min="3122" max="3122" width="4.5" style="2" customWidth="1"/>
    <col min="3123" max="3126" width="1.625" style="2" customWidth="1"/>
    <col min="3127" max="3130" width="2" style="2" customWidth="1"/>
    <col min="3131" max="3131" width="0.75" style="2" customWidth="1"/>
    <col min="3132" max="3133" width="1.625" style="2" customWidth="1"/>
    <col min="3134" max="3135" width="4.125" style="2" bestFit="1" customWidth="1"/>
    <col min="3136" max="3228" width="1.625" style="2" customWidth="1"/>
    <col min="3229" max="3328" width="9" style="2"/>
    <col min="3329" max="3329" width="1.625" style="2" customWidth="1"/>
    <col min="3330" max="3330" width="2.25" style="2" customWidth="1"/>
    <col min="3331" max="3331" width="3.125" style="2" customWidth="1"/>
    <col min="3332" max="3336" width="1.625" style="2" customWidth="1"/>
    <col min="3337" max="3337" width="2.5" style="2" customWidth="1"/>
    <col min="3338" max="3338" width="2.875" style="2" customWidth="1"/>
    <col min="3339" max="3350" width="1.625" style="2" customWidth="1"/>
    <col min="3351" max="3352" width="1.875" style="2" customWidth="1"/>
    <col min="3353" max="3353" width="2" style="2" customWidth="1"/>
    <col min="3354" max="3354" width="2.25" style="2" customWidth="1"/>
    <col min="3355" max="3355" width="1.875" style="2" customWidth="1"/>
    <col min="3356"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2" width="1.625" style="2" customWidth="1"/>
    <col min="3373" max="3373" width="3.125" style="2" customWidth="1"/>
    <col min="3374" max="3374" width="2.625" style="2" customWidth="1"/>
    <col min="3375" max="3377" width="1.625" style="2" customWidth="1"/>
    <col min="3378" max="3378" width="4.5" style="2" customWidth="1"/>
    <col min="3379" max="3382" width="1.625" style="2" customWidth="1"/>
    <col min="3383" max="3386" width="2" style="2" customWidth="1"/>
    <col min="3387" max="3387" width="0.75" style="2" customWidth="1"/>
    <col min="3388" max="3389" width="1.625" style="2" customWidth="1"/>
    <col min="3390" max="3391" width="4.125" style="2" bestFit="1" customWidth="1"/>
    <col min="3392" max="3484" width="1.625" style="2" customWidth="1"/>
    <col min="3485" max="3584" width="9" style="2"/>
    <col min="3585" max="3585" width="1.625" style="2" customWidth="1"/>
    <col min="3586" max="3586" width="2.25" style="2" customWidth="1"/>
    <col min="3587" max="3587" width="3.125" style="2" customWidth="1"/>
    <col min="3588" max="3592" width="1.625" style="2" customWidth="1"/>
    <col min="3593" max="3593" width="2.5" style="2" customWidth="1"/>
    <col min="3594" max="3594" width="2.875" style="2" customWidth="1"/>
    <col min="3595" max="3606" width="1.625" style="2" customWidth="1"/>
    <col min="3607" max="3608" width="1.875" style="2" customWidth="1"/>
    <col min="3609" max="3609" width="2" style="2" customWidth="1"/>
    <col min="3610" max="3610" width="2.25" style="2" customWidth="1"/>
    <col min="3611" max="3611" width="1.875" style="2" customWidth="1"/>
    <col min="3612"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8" width="1.625" style="2" customWidth="1"/>
    <col min="3629" max="3629" width="3.125" style="2" customWidth="1"/>
    <col min="3630" max="3630" width="2.625" style="2" customWidth="1"/>
    <col min="3631" max="3633" width="1.625" style="2" customWidth="1"/>
    <col min="3634" max="3634" width="4.5" style="2" customWidth="1"/>
    <col min="3635" max="3638" width="1.625" style="2" customWidth="1"/>
    <col min="3639" max="3642" width="2" style="2" customWidth="1"/>
    <col min="3643" max="3643" width="0.75" style="2" customWidth="1"/>
    <col min="3644" max="3645" width="1.625" style="2" customWidth="1"/>
    <col min="3646" max="3647" width="4.125" style="2" bestFit="1" customWidth="1"/>
    <col min="3648" max="3740" width="1.625" style="2" customWidth="1"/>
    <col min="3741" max="3840" width="9" style="2"/>
    <col min="3841" max="3841" width="1.625" style="2" customWidth="1"/>
    <col min="3842" max="3842" width="2.25" style="2" customWidth="1"/>
    <col min="3843" max="3843" width="3.125" style="2" customWidth="1"/>
    <col min="3844" max="3848" width="1.625" style="2" customWidth="1"/>
    <col min="3849" max="3849" width="2.5" style="2" customWidth="1"/>
    <col min="3850" max="3850" width="2.875" style="2" customWidth="1"/>
    <col min="3851" max="3862" width="1.625" style="2" customWidth="1"/>
    <col min="3863" max="3864" width="1.875" style="2" customWidth="1"/>
    <col min="3865" max="3865" width="2" style="2" customWidth="1"/>
    <col min="3866" max="3866" width="2.25" style="2" customWidth="1"/>
    <col min="3867" max="3867" width="1.875" style="2" customWidth="1"/>
    <col min="3868"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4" width="1.625" style="2" customWidth="1"/>
    <col min="3885" max="3885" width="3.125" style="2" customWidth="1"/>
    <col min="3886" max="3886" width="2.625" style="2" customWidth="1"/>
    <col min="3887" max="3889" width="1.625" style="2" customWidth="1"/>
    <col min="3890" max="3890" width="4.5" style="2" customWidth="1"/>
    <col min="3891" max="3894" width="1.625" style="2" customWidth="1"/>
    <col min="3895" max="3898" width="2" style="2" customWidth="1"/>
    <col min="3899" max="3899" width="0.75" style="2" customWidth="1"/>
    <col min="3900" max="3901" width="1.625" style="2" customWidth="1"/>
    <col min="3902" max="3903" width="4.125" style="2" bestFit="1" customWidth="1"/>
    <col min="3904" max="3996" width="1.625" style="2" customWidth="1"/>
    <col min="3997" max="4096" width="9" style="2"/>
    <col min="4097" max="4097" width="1.625" style="2" customWidth="1"/>
    <col min="4098" max="4098" width="2.25" style="2" customWidth="1"/>
    <col min="4099" max="4099" width="3.125" style="2" customWidth="1"/>
    <col min="4100" max="4104" width="1.625" style="2" customWidth="1"/>
    <col min="4105" max="4105" width="2.5" style="2" customWidth="1"/>
    <col min="4106" max="4106" width="2.875" style="2" customWidth="1"/>
    <col min="4107" max="4118" width="1.625" style="2" customWidth="1"/>
    <col min="4119" max="4120" width="1.875" style="2" customWidth="1"/>
    <col min="4121" max="4121" width="2" style="2" customWidth="1"/>
    <col min="4122" max="4122" width="2.25" style="2" customWidth="1"/>
    <col min="4123" max="4123" width="1.875" style="2" customWidth="1"/>
    <col min="4124"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0" width="1.625" style="2" customWidth="1"/>
    <col min="4141" max="4141" width="3.125" style="2" customWidth="1"/>
    <col min="4142" max="4142" width="2.625" style="2" customWidth="1"/>
    <col min="4143" max="4145" width="1.625" style="2" customWidth="1"/>
    <col min="4146" max="4146" width="4.5" style="2" customWidth="1"/>
    <col min="4147" max="4150" width="1.625" style="2" customWidth="1"/>
    <col min="4151" max="4154" width="2" style="2" customWidth="1"/>
    <col min="4155" max="4155" width="0.75" style="2" customWidth="1"/>
    <col min="4156" max="4157" width="1.625" style="2" customWidth="1"/>
    <col min="4158" max="4159" width="4.125" style="2" bestFit="1" customWidth="1"/>
    <col min="4160" max="4252" width="1.625" style="2" customWidth="1"/>
    <col min="4253" max="4352" width="9" style="2"/>
    <col min="4353" max="4353" width="1.625" style="2" customWidth="1"/>
    <col min="4354" max="4354" width="2.25" style="2" customWidth="1"/>
    <col min="4355" max="4355" width="3.125" style="2" customWidth="1"/>
    <col min="4356" max="4360" width="1.625" style="2" customWidth="1"/>
    <col min="4361" max="4361" width="2.5" style="2" customWidth="1"/>
    <col min="4362" max="4362" width="2.875" style="2" customWidth="1"/>
    <col min="4363" max="4374" width="1.625" style="2" customWidth="1"/>
    <col min="4375" max="4376" width="1.875" style="2" customWidth="1"/>
    <col min="4377" max="4377" width="2" style="2" customWidth="1"/>
    <col min="4378" max="4378" width="2.25" style="2" customWidth="1"/>
    <col min="4379" max="4379" width="1.875" style="2" customWidth="1"/>
    <col min="4380"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6" width="1.625" style="2" customWidth="1"/>
    <col min="4397" max="4397" width="3.125" style="2" customWidth="1"/>
    <col min="4398" max="4398" width="2.625" style="2" customWidth="1"/>
    <col min="4399" max="4401" width="1.625" style="2" customWidth="1"/>
    <col min="4402" max="4402" width="4.5" style="2" customWidth="1"/>
    <col min="4403" max="4406" width="1.625" style="2" customWidth="1"/>
    <col min="4407" max="4410" width="2" style="2" customWidth="1"/>
    <col min="4411" max="4411" width="0.75" style="2" customWidth="1"/>
    <col min="4412" max="4413" width="1.625" style="2" customWidth="1"/>
    <col min="4414" max="4415" width="4.125" style="2" bestFit="1" customWidth="1"/>
    <col min="4416" max="4508" width="1.625" style="2" customWidth="1"/>
    <col min="4509" max="4608" width="9" style="2"/>
    <col min="4609" max="4609" width="1.625" style="2" customWidth="1"/>
    <col min="4610" max="4610" width="2.25" style="2" customWidth="1"/>
    <col min="4611" max="4611" width="3.125" style="2" customWidth="1"/>
    <col min="4612" max="4616" width="1.625" style="2" customWidth="1"/>
    <col min="4617" max="4617" width="2.5" style="2" customWidth="1"/>
    <col min="4618" max="4618" width="2.875" style="2" customWidth="1"/>
    <col min="4619" max="4630" width="1.625" style="2" customWidth="1"/>
    <col min="4631" max="4632" width="1.875" style="2" customWidth="1"/>
    <col min="4633" max="4633" width="2" style="2" customWidth="1"/>
    <col min="4634" max="4634" width="2.25" style="2" customWidth="1"/>
    <col min="4635" max="4635" width="1.875" style="2" customWidth="1"/>
    <col min="4636"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2" width="1.625" style="2" customWidth="1"/>
    <col min="4653" max="4653" width="3.125" style="2" customWidth="1"/>
    <col min="4654" max="4654" width="2.625" style="2" customWidth="1"/>
    <col min="4655" max="4657" width="1.625" style="2" customWidth="1"/>
    <col min="4658" max="4658" width="4.5" style="2" customWidth="1"/>
    <col min="4659" max="4662" width="1.625" style="2" customWidth="1"/>
    <col min="4663" max="4666" width="2" style="2" customWidth="1"/>
    <col min="4667" max="4667" width="0.75" style="2" customWidth="1"/>
    <col min="4668" max="4669" width="1.625" style="2" customWidth="1"/>
    <col min="4670" max="4671" width="4.125" style="2" bestFit="1" customWidth="1"/>
    <col min="4672" max="4764" width="1.625" style="2" customWidth="1"/>
    <col min="4765" max="4864" width="9" style="2"/>
    <col min="4865" max="4865" width="1.625" style="2" customWidth="1"/>
    <col min="4866" max="4866" width="2.25" style="2" customWidth="1"/>
    <col min="4867" max="4867" width="3.125" style="2" customWidth="1"/>
    <col min="4868" max="4872" width="1.625" style="2" customWidth="1"/>
    <col min="4873" max="4873" width="2.5" style="2" customWidth="1"/>
    <col min="4874" max="4874" width="2.875" style="2" customWidth="1"/>
    <col min="4875" max="4886" width="1.625" style="2" customWidth="1"/>
    <col min="4887" max="4888" width="1.875" style="2" customWidth="1"/>
    <col min="4889" max="4889" width="2" style="2" customWidth="1"/>
    <col min="4890" max="4890" width="2.25" style="2" customWidth="1"/>
    <col min="4891" max="4891" width="1.875" style="2" customWidth="1"/>
    <col min="4892"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8" width="1.625" style="2" customWidth="1"/>
    <col min="4909" max="4909" width="3.125" style="2" customWidth="1"/>
    <col min="4910" max="4910" width="2.625" style="2" customWidth="1"/>
    <col min="4911" max="4913" width="1.625" style="2" customWidth="1"/>
    <col min="4914" max="4914" width="4.5" style="2" customWidth="1"/>
    <col min="4915" max="4918" width="1.625" style="2" customWidth="1"/>
    <col min="4919" max="4922" width="2" style="2" customWidth="1"/>
    <col min="4923" max="4923" width="0.75" style="2" customWidth="1"/>
    <col min="4924" max="4925" width="1.625" style="2" customWidth="1"/>
    <col min="4926" max="4927" width="4.125" style="2" bestFit="1" customWidth="1"/>
    <col min="4928" max="5020" width="1.625" style="2" customWidth="1"/>
    <col min="5021" max="5120" width="9" style="2"/>
    <col min="5121" max="5121" width="1.625" style="2" customWidth="1"/>
    <col min="5122" max="5122" width="2.25" style="2" customWidth="1"/>
    <col min="5123" max="5123" width="3.125" style="2" customWidth="1"/>
    <col min="5124" max="5128" width="1.625" style="2" customWidth="1"/>
    <col min="5129" max="5129" width="2.5" style="2" customWidth="1"/>
    <col min="5130" max="5130" width="2.875" style="2" customWidth="1"/>
    <col min="5131" max="5142" width="1.625" style="2" customWidth="1"/>
    <col min="5143" max="5144" width="1.875" style="2" customWidth="1"/>
    <col min="5145" max="5145" width="2" style="2" customWidth="1"/>
    <col min="5146" max="5146" width="2.25" style="2" customWidth="1"/>
    <col min="5147" max="5147" width="1.875" style="2" customWidth="1"/>
    <col min="5148"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4" width="1.625" style="2" customWidth="1"/>
    <col min="5165" max="5165" width="3.125" style="2" customWidth="1"/>
    <col min="5166" max="5166" width="2.625" style="2" customWidth="1"/>
    <col min="5167" max="5169" width="1.625" style="2" customWidth="1"/>
    <col min="5170" max="5170" width="4.5" style="2" customWidth="1"/>
    <col min="5171" max="5174" width="1.625" style="2" customWidth="1"/>
    <col min="5175" max="5178" width="2" style="2" customWidth="1"/>
    <col min="5179" max="5179" width="0.75" style="2" customWidth="1"/>
    <col min="5180" max="5181" width="1.625" style="2" customWidth="1"/>
    <col min="5182" max="5183" width="4.125" style="2" bestFit="1" customWidth="1"/>
    <col min="5184" max="5276" width="1.625" style="2" customWidth="1"/>
    <col min="5277" max="5376" width="9" style="2"/>
    <col min="5377" max="5377" width="1.625" style="2" customWidth="1"/>
    <col min="5378" max="5378" width="2.25" style="2" customWidth="1"/>
    <col min="5379" max="5379" width="3.125" style="2" customWidth="1"/>
    <col min="5380" max="5384" width="1.625" style="2" customWidth="1"/>
    <col min="5385" max="5385" width="2.5" style="2" customWidth="1"/>
    <col min="5386" max="5386" width="2.875" style="2" customWidth="1"/>
    <col min="5387" max="5398" width="1.625" style="2" customWidth="1"/>
    <col min="5399" max="5400" width="1.875" style="2" customWidth="1"/>
    <col min="5401" max="5401" width="2" style="2" customWidth="1"/>
    <col min="5402" max="5402" width="2.25" style="2" customWidth="1"/>
    <col min="5403" max="5403" width="1.875" style="2" customWidth="1"/>
    <col min="5404"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0" width="1.625" style="2" customWidth="1"/>
    <col min="5421" max="5421" width="3.125" style="2" customWidth="1"/>
    <col min="5422" max="5422" width="2.625" style="2" customWidth="1"/>
    <col min="5423" max="5425" width="1.625" style="2" customWidth="1"/>
    <col min="5426" max="5426" width="4.5" style="2" customWidth="1"/>
    <col min="5427" max="5430" width="1.625" style="2" customWidth="1"/>
    <col min="5431" max="5434" width="2" style="2" customWidth="1"/>
    <col min="5435" max="5435" width="0.75" style="2" customWidth="1"/>
    <col min="5436" max="5437" width="1.625" style="2" customWidth="1"/>
    <col min="5438" max="5439" width="4.125" style="2" bestFit="1" customWidth="1"/>
    <col min="5440" max="5532" width="1.625" style="2" customWidth="1"/>
    <col min="5533" max="5632" width="9" style="2"/>
    <col min="5633" max="5633" width="1.625" style="2" customWidth="1"/>
    <col min="5634" max="5634" width="2.25" style="2" customWidth="1"/>
    <col min="5635" max="5635" width="3.125" style="2" customWidth="1"/>
    <col min="5636" max="5640" width="1.625" style="2" customWidth="1"/>
    <col min="5641" max="5641" width="2.5" style="2" customWidth="1"/>
    <col min="5642" max="5642" width="2.875" style="2" customWidth="1"/>
    <col min="5643" max="5654" width="1.625" style="2" customWidth="1"/>
    <col min="5655" max="5656" width="1.875" style="2" customWidth="1"/>
    <col min="5657" max="5657" width="2" style="2" customWidth="1"/>
    <col min="5658" max="5658" width="2.25" style="2" customWidth="1"/>
    <col min="5659" max="5659" width="1.875" style="2" customWidth="1"/>
    <col min="5660"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6" width="1.625" style="2" customWidth="1"/>
    <col min="5677" max="5677" width="3.125" style="2" customWidth="1"/>
    <col min="5678" max="5678" width="2.625" style="2" customWidth="1"/>
    <col min="5679" max="5681" width="1.625" style="2" customWidth="1"/>
    <col min="5682" max="5682" width="4.5" style="2" customWidth="1"/>
    <col min="5683" max="5686" width="1.625" style="2" customWidth="1"/>
    <col min="5687" max="5690" width="2" style="2" customWidth="1"/>
    <col min="5691" max="5691" width="0.75" style="2" customWidth="1"/>
    <col min="5692" max="5693" width="1.625" style="2" customWidth="1"/>
    <col min="5694" max="5695" width="4.125" style="2" bestFit="1" customWidth="1"/>
    <col min="5696" max="5788" width="1.625" style="2" customWidth="1"/>
    <col min="5789" max="5888" width="9" style="2"/>
    <col min="5889" max="5889" width="1.625" style="2" customWidth="1"/>
    <col min="5890" max="5890" width="2.25" style="2" customWidth="1"/>
    <col min="5891" max="5891" width="3.125" style="2" customWidth="1"/>
    <col min="5892" max="5896" width="1.625" style="2" customWidth="1"/>
    <col min="5897" max="5897" width="2.5" style="2" customWidth="1"/>
    <col min="5898" max="5898" width="2.875" style="2" customWidth="1"/>
    <col min="5899" max="5910" width="1.625" style="2" customWidth="1"/>
    <col min="5911" max="5912" width="1.875" style="2" customWidth="1"/>
    <col min="5913" max="5913" width="2" style="2" customWidth="1"/>
    <col min="5914" max="5914" width="2.25" style="2" customWidth="1"/>
    <col min="5915" max="5915" width="1.875" style="2" customWidth="1"/>
    <col min="5916"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2" width="1.625" style="2" customWidth="1"/>
    <col min="5933" max="5933" width="3.125" style="2" customWidth="1"/>
    <col min="5934" max="5934" width="2.625" style="2" customWidth="1"/>
    <col min="5935" max="5937" width="1.625" style="2" customWidth="1"/>
    <col min="5938" max="5938" width="4.5" style="2" customWidth="1"/>
    <col min="5939" max="5942" width="1.625" style="2" customWidth="1"/>
    <col min="5943" max="5946" width="2" style="2" customWidth="1"/>
    <col min="5947" max="5947" width="0.75" style="2" customWidth="1"/>
    <col min="5948" max="5949" width="1.625" style="2" customWidth="1"/>
    <col min="5950" max="5951" width="4.125" style="2" bestFit="1" customWidth="1"/>
    <col min="5952" max="6044" width="1.625" style="2" customWidth="1"/>
    <col min="6045" max="6144" width="9" style="2"/>
    <col min="6145" max="6145" width="1.625" style="2" customWidth="1"/>
    <col min="6146" max="6146" width="2.25" style="2" customWidth="1"/>
    <col min="6147" max="6147" width="3.125" style="2" customWidth="1"/>
    <col min="6148" max="6152" width="1.625" style="2" customWidth="1"/>
    <col min="6153" max="6153" width="2.5" style="2" customWidth="1"/>
    <col min="6154" max="6154" width="2.875" style="2" customWidth="1"/>
    <col min="6155" max="6166" width="1.625" style="2" customWidth="1"/>
    <col min="6167" max="6168" width="1.875" style="2" customWidth="1"/>
    <col min="6169" max="6169" width="2" style="2" customWidth="1"/>
    <col min="6170" max="6170" width="2.25" style="2" customWidth="1"/>
    <col min="6171" max="6171" width="1.875" style="2" customWidth="1"/>
    <col min="6172"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8" width="1.625" style="2" customWidth="1"/>
    <col min="6189" max="6189" width="3.125" style="2" customWidth="1"/>
    <col min="6190" max="6190" width="2.625" style="2" customWidth="1"/>
    <col min="6191" max="6193" width="1.625" style="2" customWidth="1"/>
    <col min="6194" max="6194" width="4.5" style="2" customWidth="1"/>
    <col min="6195" max="6198" width="1.625" style="2" customWidth="1"/>
    <col min="6199" max="6202" width="2" style="2" customWidth="1"/>
    <col min="6203" max="6203" width="0.75" style="2" customWidth="1"/>
    <col min="6204" max="6205" width="1.625" style="2" customWidth="1"/>
    <col min="6206" max="6207" width="4.125" style="2" bestFit="1" customWidth="1"/>
    <col min="6208" max="6300" width="1.625" style="2" customWidth="1"/>
    <col min="6301" max="6400" width="9" style="2"/>
    <col min="6401" max="6401" width="1.625" style="2" customWidth="1"/>
    <col min="6402" max="6402" width="2.25" style="2" customWidth="1"/>
    <col min="6403" max="6403" width="3.125" style="2" customWidth="1"/>
    <col min="6404" max="6408" width="1.625" style="2" customWidth="1"/>
    <col min="6409" max="6409" width="2.5" style="2" customWidth="1"/>
    <col min="6410" max="6410" width="2.875" style="2" customWidth="1"/>
    <col min="6411" max="6422" width="1.625" style="2" customWidth="1"/>
    <col min="6423" max="6424" width="1.875" style="2" customWidth="1"/>
    <col min="6425" max="6425" width="2" style="2" customWidth="1"/>
    <col min="6426" max="6426" width="2.25" style="2" customWidth="1"/>
    <col min="6427" max="6427" width="1.875" style="2" customWidth="1"/>
    <col min="6428"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4" width="1.625" style="2" customWidth="1"/>
    <col min="6445" max="6445" width="3.125" style="2" customWidth="1"/>
    <col min="6446" max="6446" width="2.625" style="2" customWidth="1"/>
    <col min="6447" max="6449" width="1.625" style="2" customWidth="1"/>
    <col min="6450" max="6450" width="4.5" style="2" customWidth="1"/>
    <col min="6451" max="6454" width="1.625" style="2" customWidth="1"/>
    <col min="6455" max="6458" width="2" style="2" customWidth="1"/>
    <col min="6459" max="6459" width="0.75" style="2" customWidth="1"/>
    <col min="6460" max="6461" width="1.625" style="2" customWidth="1"/>
    <col min="6462" max="6463" width="4.125" style="2" bestFit="1" customWidth="1"/>
    <col min="6464" max="6556" width="1.625" style="2" customWidth="1"/>
    <col min="6557" max="6656" width="9" style="2"/>
    <col min="6657" max="6657" width="1.625" style="2" customWidth="1"/>
    <col min="6658" max="6658" width="2.25" style="2" customWidth="1"/>
    <col min="6659" max="6659" width="3.125" style="2" customWidth="1"/>
    <col min="6660" max="6664" width="1.625" style="2" customWidth="1"/>
    <col min="6665" max="6665" width="2.5" style="2" customWidth="1"/>
    <col min="6666" max="6666" width="2.875" style="2" customWidth="1"/>
    <col min="6667" max="6678" width="1.625" style="2" customWidth="1"/>
    <col min="6679" max="6680" width="1.875" style="2" customWidth="1"/>
    <col min="6681" max="6681" width="2" style="2" customWidth="1"/>
    <col min="6682" max="6682" width="2.25" style="2" customWidth="1"/>
    <col min="6683" max="6683" width="1.875" style="2" customWidth="1"/>
    <col min="6684"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0" width="1.625" style="2" customWidth="1"/>
    <col min="6701" max="6701" width="3.125" style="2" customWidth="1"/>
    <col min="6702" max="6702" width="2.625" style="2" customWidth="1"/>
    <col min="6703" max="6705" width="1.625" style="2" customWidth="1"/>
    <col min="6706" max="6706" width="4.5" style="2" customWidth="1"/>
    <col min="6707" max="6710" width="1.625" style="2" customWidth="1"/>
    <col min="6711" max="6714" width="2" style="2" customWidth="1"/>
    <col min="6715" max="6715" width="0.75" style="2" customWidth="1"/>
    <col min="6716" max="6717" width="1.625" style="2" customWidth="1"/>
    <col min="6718" max="6719" width="4.125" style="2" bestFit="1" customWidth="1"/>
    <col min="6720" max="6812" width="1.625" style="2" customWidth="1"/>
    <col min="6813" max="6912" width="9" style="2"/>
    <col min="6913" max="6913" width="1.625" style="2" customWidth="1"/>
    <col min="6914" max="6914" width="2.25" style="2" customWidth="1"/>
    <col min="6915" max="6915" width="3.125" style="2" customWidth="1"/>
    <col min="6916" max="6920" width="1.625" style="2" customWidth="1"/>
    <col min="6921" max="6921" width="2.5" style="2" customWidth="1"/>
    <col min="6922" max="6922" width="2.875" style="2" customWidth="1"/>
    <col min="6923" max="6934" width="1.625" style="2" customWidth="1"/>
    <col min="6935" max="6936" width="1.875" style="2" customWidth="1"/>
    <col min="6937" max="6937" width="2" style="2" customWidth="1"/>
    <col min="6938" max="6938" width="2.25" style="2" customWidth="1"/>
    <col min="6939" max="6939" width="1.875" style="2" customWidth="1"/>
    <col min="6940"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6" width="1.625" style="2" customWidth="1"/>
    <col min="6957" max="6957" width="3.125" style="2" customWidth="1"/>
    <col min="6958" max="6958" width="2.625" style="2" customWidth="1"/>
    <col min="6959" max="6961" width="1.625" style="2" customWidth="1"/>
    <col min="6962" max="6962" width="4.5" style="2" customWidth="1"/>
    <col min="6963" max="6966" width="1.625" style="2" customWidth="1"/>
    <col min="6967" max="6970" width="2" style="2" customWidth="1"/>
    <col min="6971" max="6971" width="0.75" style="2" customWidth="1"/>
    <col min="6972" max="6973" width="1.625" style="2" customWidth="1"/>
    <col min="6974" max="6975" width="4.125" style="2" bestFit="1" customWidth="1"/>
    <col min="6976" max="7068" width="1.625" style="2" customWidth="1"/>
    <col min="7069" max="7168" width="9" style="2"/>
    <col min="7169" max="7169" width="1.625" style="2" customWidth="1"/>
    <col min="7170" max="7170" width="2.25" style="2" customWidth="1"/>
    <col min="7171" max="7171" width="3.125" style="2" customWidth="1"/>
    <col min="7172" max="7176" width="1.625" style="2" customWidth="1"/>
    <col min="7177" max="7177" width="2.5" style="2" customWidth="1"/>
    <col min="7178" max="7178" width="2.875" style="2" customWidth="1"/>
    <col min="7179" max="7190" width="1.625" style="2" customWidth="1"/>
    <col min="7191" max="7192" width="1.875" style="2" customWidth="1"/>
    <col min="7193" max="7193" width="2" style="2" customWidth="1"/>
    <col min="7194" max="7194" width="2.25" style="2" customWidth="1"/>
    <col min="7195" max="7195" width="1.875" style="2" customWidth="1"/>
    <col min="7196"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2" width="1.625" style="2" customWidth="1"/>
    <col min="7213" max="7213" width="3.125" style="2" customWidth="1"/>
    <col min="7214" max="7214" width="2.625" style="2" customWidth="1"/>
    <col min="7215" max="7217" width="1.625" style="2" customWidth="1"/>
    <col min="7218" max="7218" width="4.5" style="2" customWidth="1"/>
    <col min="7219" max="7222" width="1.625" style="2" customWidth="1"/>
    <col min="7223" max="7226" width="2" style="2" customWidth="1"/>
    <col min="7227" max="7227" width="0.75" style="2" customWidth="1"/>
    <col min="7228" max="7229" width="1.625" style="2" customWidth="1"/>
    <col min="7230" max="7231" width="4.125" style="2" bestFit="1" customWidth="1"/>
    <col min="7232" max="7324" width="1.625" style="2" customWidth="1"/>
    <col min="7325" max="7424" width="9" style="2"/>
    <col min="7425" max="7425" width="1.625" style="2" customWidth="1"/>
    <col min="7426" max="7426" width="2.25" style="2" customWidth="1"/>
    <col min="7427" max="7427" width="3.125" style="2" customWidth="1"/>
    <col min="7428" max="7432" width="1.625" style="2" customWidth="1"/>
    <col min="7433" max="7433" width="2.5" style="2" customWidth="1"/>
    <col min="7434" max="7434" width="2.875" style="2" customWidth="1"/>
    <col min="7435" max="7446" width="1.625" style="2" customWidth="1"/>
    <col min="7447" max="7448" width="1.875" style="2" customWidth="1"/>
    <col min="7449" max="7449" width="2" style="2" customWidth="1"/>
    <col min="7450" max="7450" width="2.25" style="2" customWidth="1"/>
    <col min="7451" max="7451" width="1.875" style="2" customWidth="1"/>
    <col min="7452"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8" width="1.625" style="2" customWidth="1"/>
    <col min="7469" max="7469" width="3.125" style="2" customWidth="1"/>
    <col min="7470" max="7470" width="2.625" style="2" customWidth="1"/>
    <col min="7471" max="7473" width="1.625" style="2" customWidth="1"/>
    <col min="7474" max="7474" width="4.5" style="2" customWidth="1"/>
    <col min="7475" max="7478" width="1.625" style="2" customWidth="1"/>
    <col min="7479" max="7482" width="2" style="2" customWidth="1"/>
    <col min="7483" max="7483" width="0.75" style="2" customWidth="1"/>
    <col min="7484" max="7485" width="1.625" style="2" customWidth="1"/>
    <col min="7486" max="7487" width="4.125" style="2" bestFit="1" customWidth="1"/>
    <col min="7488" max="7580" width="1.625" style="2" customWidth="1"/>
    <col min="7581" max="7680" width="9" style="2"/>
    <col min="7681" max="7681" width="1.625" style="2" customWidth="1"/>
    <col min="7682" max="7682" width="2.25" style="2" customWidth="1"/>
    <col min="7683" max="7683" width="3.125" style="2" customWidth="1"/>
    <col min="7684" max="7688" width="1.625" style="2" customWidth="1"/>
    <col min="7689" max="7689" width="2.5" style="2" customWidth="1"/>
    <col min="7690" max="7690" width="2.875" style="2" customWidth="1"/>
    <col min="7691" max="7702" width="1.625" style="2" customWidth="1"/>
    <col min="7703" max="7704" width="1.875" style="2" customWidth="1"/>
    <col min="7705" max="7705" width="2" style="2" customWidth="1"/>
    <col min="7706" max="7706" width="2.25" style="2" customWidth="1"/>
    <col min="7707" max="7707" width="1.875" style="2" customWidth="1"/>
    <col min="7708"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4" width="1.625" style="2" customWidth="1"/>
    <col min="7725" max="7725" width="3.125" style="2" customWidth="1"/>
    <col min="7726" max="7726" width="2.625" style="2" customWidth="1"/>
    <col min="7727" max="7729" width="1.625" style="2" customWidth="1"/>
    <col min="7730" max="7730" width="4.5" style="2" customWidth="1"/>
    <col min="7731" max="7734" width="1.625" style="2" customWidth="1"/>
    <col min="7735" max="7738" width="2" style="2" customWidth="1"/>
    <col min="7739" max="7739" width="0.75" style="2" customWidth="1"/>
    <col min="7740" max="7741" width="1.625" style="2" customWidth="1"/>
    <col min="7742" max="7743" width="4.125" style="2" bestFit="1" customWidth="1"/>
    <col min="7744" max="7836" width="1.625" style="2" customWidth="1"/>
    <col min="7837" max="7936" width="9" style="2"/>
    <col min="7937" max="7937" width="1.625" style="2" customWidth="1"/>
    <col min="7938" max="7938" width="2.25" style="2" customWidth="1"/>
    <col min="7939" max="7939" width="3.125" style="2" customWidth="1"/>
    <col min="7940" max="7944" width="1.625" style="2" customWidth="1"/>
    <col min="7945" max="7945" width="2.5" style="2" customWidth="1"/>
    <col min="7946" max="7946" width="2.875" style="2" customWidth="1"/>
    <col min="7947" max="7958" width="1.625" style="2" customWidth="1"/>
    <col min="7959" max="7960" width="1.875" style="2" customWidth="1"/>
    <col min="7961" max="7961" width="2" style="2" customWidth="1"/>
    <col min="7962" max="7962" width="2.25" style="2" customWidth="1"/>
    <col min="7963" max="7963" width="1.875" style="2" customWidth="1"/>
    <col min="7964"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0" width="1.625" style="2" customWidth="1"/>
    <col min="7981" max="7981" width="3.125" style="2" customWidth="1"/>
    <col min="7982" max="7982" width="2.625" style="2" customWidth="1"/>
    <col min="7983" max="7985" width="1.625" style="2" customWidth="1"/>
    <col min="7986" max="7986" width="4.5" style="2" customWidth="1"/>
    <col min="7987" max="7990" width="1.625" style="2" customWidth="1"/>
    <col min="7991" max="7994" width="2" style="2" customWidth="1"/>
    <col min="7995" max="7995" width="0.75" style="2" customWidth="1"/>
    <col min="7996" max="7997" width="1.625" style="2" customWidth="1"/>
    <col min="7998" max="7999" width="4.125" style="2" bestFit="1" customWidth="1"/>
    <col min="8000" max="8092" width="1.625" style="2" customWidth="1"/>
    <col min="8093" max="8192" width="9" style="2"/>
    <col min="8193" max="8193" width="1.625" style="2" customWidth="1"/>
    <col min="8194" max="8194" width="2.25" style="2" customWidth="1"/>
    <col min="8195" max="8195" width="3.125" style="2" customWidth="1"/>
    <col min="8196" max="8200" width="1.625" style="2" customWidth="1"/>
    <col min="8201" max="8201" width="2.5" style="2" customWidth="1"/>
    <col min="8202" max="8202" width="2.875" style="2" customWidth="1"/>
    <col min="8203" max="8214" width="1.625" style="2" customWidth="1"/>
    <col min="8215" max="8216" width="1.875" style="2" customWidth="1"/>
    <col min="8217" max="8217" width="2" style="2" customWidth="1"/>
    <col min="8218" max="8218" width="2.25" style="2" customWidth="1"/>
    <col min="8219" max="8219" width="1.875" style="2" customWidth="1"/>
    <col min="8220"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6" width="1.625" style="2" customWidth="1"/>
    <col min="8237" max="8237" width="3.125" style="2" customWidth="1"/>
    <col min="8238" max="8238" width="2.625" style="2" customWidth="1"/>
    <col min="8239" max="8241" width="1.625" style="2" customWidth="1"/>
    <col min="8242" max="8242" width="4.5" style="2" customWidth="1"/>
    <col min="8243" max="8246" width="1.625" style="2" customWidth="1"/>
    <col min="8247" max="8250" width="2" style="2" customWidth="1"/>
    <col min="8251" max="8251" width="0.75" style="2" customWidth="1"/>
    <col min="8252" max="8253" width="1.625" style="2" customWidth="1"/>
    <col min="8254" max="8255" width="4.125" style="2" bestFit="1" customWidth="1"/>
    <col min="8256" max="8348" width="1.625" style="2" customWidth="1"/>
    <col min="8349" max="8448" width="9" style="2"/>
    <col min="8449" max="8449" width="1.625" style="2" customWidth="1"/>
    <col min="8450" max="8450" width="2.25" style="2" customWidth="1"/>
    <col min="8451" max="8451" width="3.125" style="2" customWidth="1"/>
    <col min="8452" max="8456" width="1.625" style="2" customWidth="1"/>
    <col min="8457" max="8457" width="2.5" style="2" customWidth="1"/>
    <col min="8458" max="8458" width="2.875" style="2" customWidth="1"/>
    <col min="8459" max="8470" width="1.625" style="2" customWidth="1"/>
    <col min="8471" max="8472" width="1.875" style="2" customWidth="1"/>
    <col min="8473" max="8473" width="2" style="2" customWidth="1"/>
    <col min="8474" max="8474" width="2.25" style="2" customWidth="1"/>
    <col min="8475" max="8475" width="1.875" style="2" customWidth="1"/>
    <col min="8476"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2" width="1.625" style="2" customWidth="1"/>
    <col min="8493" max="8493" width="3.125" style="2" customWidth="1"/>
    <col min="8494" max="8494" width="2.625" style="2" customWidth="1"/>
    <col min="8495" max="8497" width="1.625" style="2" customWidth="1"/>
    <col min="8498" max="8498" width="4.5" style="2" customWidth="1"/>
    <col min="8499" max="8502" width="1.625" style="2" customWidth="1"/>
    <col min="8503" max="8506" width="2" style="2" customWidth="1"/>
    <col min="8507" max="8507" width="0.75" style="2" customWidth="1"/>
    <col min="8508" max="8509" width="1.625" style="2" customWidth="1"/>
    <col min="8510" max="8511" width="4.125" style="2" bestFit="1" customWidth="1"/>
    <col min="8512" max="8604" width="1.625" style="2" customWidth="1"/>
    <col min="8605" max="8704" width="9" style="2"/>
    <col min="8705" max="8705" width="1.625" style="2" customWidth="1"/>
    <col min="8706" max="8706" width="2.25" style="2" customWidth="1"/>
    <col min="8707" max="8707" width="3.125" style="2" customWidth="1"/>
    <col min="8708" max="8712" width="1.625" style="2" customWidth="1"/>
    <col min="8713" max="8713" width="2.5" style="2" customWidth="1"/>
    <col min="8714" max="8714" width="2.875" style="2" customWidth="1"/>
    <col min="8715" max="8726" width="1.625" style="2" customWidth="1"/>
    <col min="8727" max="8728" width="1.875" style="2" customWidth="1"/>
    <col min="8729" max="8729" width="2" style="2" customWidth="1"/>
    <col min="8730" max="8730" width="2.25" style="2" customWidth="1"/>
    <col min="8731" max="8731" width="1.875" style="2" customWidth="1"/>
    <col min="8732"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8" width="1.625" style="2" customWidth="1"/>
    <col min="8749" max="8749" width="3.125" style="2" customWidth="1"/>
    <col min="8750" max="8750" width="2.625" style="2" customWidth="1"/>
    <col min="8751" max="8753" width="1.625" style="2" customWidth="1"/>
    <col min="8754" max="8754" width="4.5" style="2" customWidth="1"/>
    <col min="8755" max="8758" width="1.625" style="2" customWidth="1"/>
    <col min="8759" max="8762" width="2" style="2" customWidth="1"/>
    <col min="8763" max="8763" width="0.75" style="2" customWidth="1"/>
    <col min="8764" max="8765" width="1.625" style="2" customWidth="1"/>
    <col min="8766" max="8767" width="4.125" style="2" bestFit="1" customWidth="1"/>
    <col min="8768" max="8860" width="1.625" style="2" customWidth="1"/>
    <col min="8861" max="8960" width="9" style="2"/>
    <col min="8961" max="8961" width="1.625" style="2" customWidth="1"/>
    <col min="8962" max="8962" width="2.25" style="2" customWidth="1"/>
    <col min="8963" max="8963" width="3.125" style="2" customWidth="1"/>
    <col min="8964" max="8968" width="1.625" style="2" customWidth="1"/>
    <col min="8969" max="8969" width="2.5" style="2" customWidth="1"/>
    <col min="8970" max="8970" width="2.875" style="2" customWidth="1"/>
    <col min="8971" max="8982" width="1.625" style="2" customWidth="1"/>
    <col min="8983" max="8984" width="1.875" style="2" customWidth="1"/>
    <col min="8985" max="8985" width="2" style="2" customWidth="1"/>
    <col min="8986" max="8986" width="2.25" style="2" customWidth="1"/>
    <col min="8987" max="8987" width="1.875" style="2" customWidth="1"/>
    <col min="8988"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4" width="1.625" style="2" customWidth="1"/>
    <col min="9005" max="9005" width="3.125" style="2" customWidth="1"/>
    <col min="9006" max="9006" width="2.625" style="2" customWidth="1"/>
    <col min="9007" max="9009" width="1.625" style="2" customWidth="1"/>
    <col min="9010" max="9010" width="4.5" style="2" customWidth="1"/>
    <col min="9011" max="9014" width="1.625" style="2" customWidth="1"/>
    <col min="9015" max="9018" width="2" style="2" customWidth="1"/>
    <col min="9019" max="9019" width="0.75" style="2" customWidth="1"/>
    <col min="9020" max="9021" width="1.625" style="2" customWidth="1"/>
    <col min="9022" max="9023" width="4.125" style="2" bestFit="1" customWidth="1"/>
    <col min="9024" max="9116" width="1.625" style="2" customWidth="1"/>
    <col min="9117" max="9216" width="9" style="2"/>
    <col min="9217" max="9217" width="1.625" style="2" customWidth="1"/>
    <col min="9218" max="9218" width="2.25" style="2" customWidth="1"/>
    <col min="9219" max="9219" width="3.125" style="2" customWidth="1"/>
    <col min="9220" max="9224" width="1.625" style="2" customWidth="1"/>
    <col min="9225" max="9225" width="2.5" style="2" customWidth="1"/>
    <col min="9226" max="9226" width="2.875" style="2" customWidth="1"/>
    <col min="9227" max="9238" width="1.625" style="2" customWidth="1"/>
    <col min="9239" max="9240" width="1.875" style="2" customWidth="1"/>
    <col min="9241" max="9241" width="2" style="2" customWidth="1"/>
    <col min="9242" max="9242" width="2.25" style="2" customWidth="1"/>
    <col min="9243" max="9243" width="1.875" style="2" customWidth="1"/>
    <col min="9244"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0" width="1.625" style="2" customWidth="1"/>
    <col min="9261" max="9261" width="3.125" style="2" customWidth="1"/>
    <col min="9262" max="9262" width="2.625" style="2" customWidth="1"/>
    <col min="9263" max="9265" width="1.625" style="2" customWidth="1"/>
    <col min="9266" max="9266" width="4.5" style="2" customWidth="1"/>
    <col min="9267" max="9270" width="1.625" style="2" customWidth="1"/>
    <col min="9271" max="9274" width="2" style="2" customWidth="1"/>
    <col min="9275" max="9275" width="0.75" style="2" customWidth="1"/>
    <col min="9276" max="9277" width="1.625" style="2" customWidth="1"/>
    <col min="9278" max="9279" width="4.125" style="2" bestFit="1" customWidth="1"/>
    <col min="9280" max="9372" width="1.625" style="2" customWidth="1"/>
    <col min="9373" max="9472" width="9" style="2"/>
    <col min="9473" max="9473" width="1.625" style="2" customWidth="1"/>
    <col min="9474" max="9474" width="2.25" style="2" customWidth="1"/>
    <col min="9475" max="9475" width="3.125" style="2" customWidth="1"/>
    <col min="9476" max="9480" width="1.625" style="2" customWidth="1"/>
    <col min="9481" max="9481" width="2.5" style="2" customWidth="1"/>
    <col min="9482" max="9482" width="2.875" style="2" customWidth="1"/>
    <col min="9483" max="9494" width="1.625" style="2" customWidth="1"/>
    <col min="9495" max="9496" width="1.875" style="2" customWidth="1"/>
    <col min="9497" max="9497" width="2" style="2" customWidth="1"/>
    <col min="9498" max="9498" width="2.25" style="2" customWidth="1"/>
    <col min="9499" max="9499" width="1.875" style="2" customWidth="1"/>
    <col min="9500"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6" width="1.625" style="2" customWidth="1"/>
    <col min="9517" max="9517" width="3.125" style="2" customWidth="1"/>
    <col min="9518" max="9518" width="2.625" style="2" customWidth="1"/>
    <col min="9519" max="9521" width="1.625" style="2" customWidth="1"/>
    <col min="9522" max="9522" width="4.5" style="2" customWidth="1"/>
    <col min="9523" max="9526" width="1.625" style="2" customWidth="1"/>
    <col min="9527" max="9530" width="2" style="2" customWidth="1"/>
    <col min="9531" max="9531" width="0.75" style="2" customWidth="1"/>
    <col min="9532" max="9533" width="1.625" style="2" customWidth="1"/>
    <col min="9534" max="9535" width="4.125" style="2" bestFit="1" customWidth="1"/>
    <col min="9536" max="9628" width="1.625" style="2" customWidth="1"/>
    <col min="9629" max="9728" width="9" style="2"/>
    <col min="9729" max="9729" width="1.625" style="2" customWidth="1"/>
    <col min="9730" max="9730" width="2.25" style="2" customWidth="1"/>
    <col min="9731" max="9731" width="3.125" style="2" customWidth="1"/>
    <col min="9732" max="9736" width="1.625" style="2" customWidth="1"/>
    <col min="9737" max="9737" width="2.5" style="2" customWidth="1"/>
    <col min="9738" max="9738" width="2.875" style="2" customWidth="1"/>
    <col min="9739" max="9750" width="1.625" style="2" customWidth="1"/>
    <col min="9751" max="9752" width="1.875" style="2" customWidth="1"/>
    <col min="9753" max="9753" width="2" style="2" customWidth="1"/>
    <col min="9754" max="9754" width="2.25" style="2" customWidth="1"/>
    <col min="9755" max="9755" width="1.875" style="2" customWidth="1"/>
    <col min="9756"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2" width="1.625" style="2" customWidth="1"/>
    <col min="9773" max="9773" width="3.125" style="2" customWidth="1"/>
    <col min="9774" max="9774" width="2.625" style="2" customWidth="1"/>
    <col min="9775" max="9777" width="1.625" style="2" customWidth="1"/>
    <col min="9778" max="9778" width="4.5" style="2" customWidth="1"/>
    <col min="9779" max="9782" width="1.625" style="2" customWidth="1"/>
    <col min="9783" max="9786" width="2" style="2" customWidth="1"/>
    <col min="9787" max="9787" width="0.75" style="2" customWidth="1"/>
    <col min="9788" max="9789" width="1.625" style="2" customWidth="1"/>
    <col min="9790" max="9791" width="4.125" style="2" bestFit="1" customWidth="1"/>
    <col min="9792" max="9884" width="1.625" style="2" customWidth="1"/>
    <col min="9885" max="9984" width="9" style="2"/>
    <col min="9985" max="9985" width="1.625" style="2" customWidth="1"/>
    <col min="9986" max="9986" width="2.25" style="2" customWidth="1"/>
    <col min="9987" max="9987" width="3.125" style="2" customWidth="1"/>
    <col min="9988" max="9992" width="1.625" style="2" customWidth="1"/>
    <col min="9993" max="9993" width="2.5" style="2" customWidth="1"/>
    <col min="9994" max="9994" width="2.875" style="2" customWidth="1"/>
    <col min="9995" max="10006" width="1.625" style="2" customWidth="1"/>
    <col min="10007" max="10008" width="1.875" style="2" customWidth="1"/>
    <col min="10009" max="10009" width="2" style="2" customWidth="1"/>
    <col min="10010" max="10010" width="2.25" style="2" customWidth="1"/>
    <col min="10011" max="10011" width="1.875" style="2" customWidth="1"/>
    <col min="10012"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8" width="1.625" style="2" customWidth="1"/>
    <col min="10029" max="10029" width="3.125" style="2" customWidth="1"/>
    <col min="10030" max="10030" width="2.625" style="2" customWidth="1"/>
    <col min="10031" max="10033" width="1.625" style="2" customWidth="1"/>
    <col min="10034" max="10034" width="4.5" style="2" customWidth="1"/>
    <col min="10035" max="10038" width="1.625" style="2" customWidth="1"/>
    <col min="10039" max="10042" width="2" style="2" customWidth="1"/>
    <col min="10043" max="10043" width="0.75" style="2" customWidth="1"/>
    <col min="10044" max="10045" width="1.625" style="2" customWidth="1"/>
    <col min="10046" max="10047" width="4.125" style="2" bestFit="1" customWidth="1"/>
    <col min="10048" max="10140" width="1.625" style="2" customWidth="1"/>
    <col min="10141" max="10240" width="9" style="2"/>
    <col min="10241" max="10241" width="1.625" style="2" customWidth="1"/>
    <col min="10242" max="10242" width="2.25" style="2" customWidth="1"/>
    <col min="10243" max="10243" width="3.125" style="2" customWidth="1"/>
    <col min="10244" max="10248" width="1.625" style="2" customWidth="1"/>
    <col min="10249" max="10249" width="2.5" style="2" customWidth="1"/>
    <col min="10250" max="10250" width="2.875" style="2" customWidth="1"/>
    <col min="10251" max="10262" width="1.625" style="2" customWidth="1"/>
    <col min="10263" max="10264" width="1.875" style="2" customWidth="1"/>
    <col min="10265" max="10265" width="2" style="2" customWidth="1"/>
    <col min="10266" max="10266" width="2.25" style="2" customWidth="1"/>
    <col min="10267" max="10267" width="1.875" style="2" customWidth="1"/>
    <col min="10268"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4" width="1.625" style="2" customWidth="1"/>
    <col min="10285" max="10285" width="3.125" style="2" customWidth="1"/>
    <col min="10286" max="10286" width="2.625" style="2" customWidth="1"/>
    <col min="10287" max="10289" width="1.625" style="2" customWidth="1"/>
    <col min="10290" max="10290" width="4.5" style="2" customWidth="1"/>
    <col min="10291" max="10294" width="1.625" style="2" customWidth="1"/>
    <col min="10295" max="10298" width="2" style="2" customWidth="1"/>
    <col min="10299" max="10299" width="0.75" style="2" customWidth="1"/>
    <col min="10300" max="10301" width="1.625" style="2" customWidth="1"/>
    <col min="10302" max="10303" width="4.125" style="2" bestFit="1" customWidth="1"/>
    <col min="10304" max="10396" width="1.625" style="2" customWidth="1"/>
    <col min="10397" max="10496" width="9" style="2"/>
    <col min="10497" max="10497" width="1.625" style="2" customWidth="1"/>
    <col min="10498" max="10498" width="2.25" style="2" customWidth="1"/>
    <col min="10499" max="10499" width="3.125" style="2" customWidth="1"/>
    <col min="10500" max="10504" width="1.625" style="2" customWidth="1"/>
    <col min="10505" max="10505" width="2.5" style="2" customWidth="1"/>
    <col min="10506" max="10506" width="2.875" style="2" customWidth="1"/>
    <col min="10507" max="10518" width="1.625" style="2" customWidth="1"/>
    <col min="10519" max="10520" width="1.875" style="2" customWidth="1"/>
    <col min="10521" max="10521" width="2" style="2" customWidth="1"/>
    <col min="10522" max="10522" width="2.25" style="2" customWidth="1"/>
    <col min="10523" max="10523" width="1.875" style="2" customWidth="1"/>
    <col min="10524"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0" width="1.625" style="2" customWidth="1"/>
    <col min="10541" max="10541" width="3.125" style="2" customWidth="1"/>
    <col min="10542" max="10542" width="2.625" style="2" customWidth="1"/>
    <col min="10543" max="10545" width="1.625" style="2" customWidth="1"/>
    <col min="10546" max="10546" width="4.5" style="2" customWidth="1"/>
    <col min="10547" max="10550" width="1.625" style="2" customWidth="1"/>
    <col min="10551" max="10554" width="2" style="2" customWidth="1"/>
    <col min="10555" max="10555" width="0.75" style="2" customWidth="1"/>
    <col min="10556" max="10557" width="1.625" style="2" customWidth="1"/>
    <col min="10558" max="10559" width="4.125" style="2" bestFit="1" customWidth="1"/>
    <col min="10560" max="10652" width="1.625" style="2" customWidth="1"/>
    <col min="10653" max="10752" width="9" style="2"/>
    <col min="10753" max="10753" width="1.625" style="2" customWidth="1"/>
    <col min="10754" max="10754" width="2.25" style="2" customWidth="1"/>
    <col min="10755" max="10755" width="3.125" style="2" customWidth="1"/>
    <col min="10756" max="10760" width="1.625" style="2" customWidth="1"/>
    <col min="10761" max="10761" width="2.5" style="2" customWidth="1"/>
    <col min="10762" max="10762" width="2.875" style="2" customWidth="1"/>
    <col min="10763" max="10774" width="1.625" style="2" customWidth="1"/>
    <col min="10775" max="10776" width="1.875" style="2" customWidth="1"/>
    <col min="10777" max="10777" width="2" style="2" customWidth="1"/>
    <col min="10778" max="10778" width="2.25" style="2" customWidth="1"/>
    <col min="10779" max="10779" width="1.875" style="2" customWidth="1"/>
    <col min="10780"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6" width="1.625" style="2" customWidth="1"/>
    <col min="10797" max="10797" width="3.125" style="2" customWidth="1"/>
    <col min="10798" max="10798" width="2.625" style="2" customWidth="1"/>
    <col min="10799" max="10801" width="1.625" style="2" customWidth="1"/>
    <col min="10802" max="10802" width="4.5" style="2" customWidth="1"/>
    <col min="10803" max="10806" width="1.625" style="2" customWidth="1"/>
    <col min="10807" max="10810" width="2" style="2" customWidth="1"/>
    <col min="10811" max="10811" width="0.75" style="2" customWidth="1"/>
    <col min="10812" max="10813" width="1.625" style="2" customWidth="1"/>
    <col min="10814" max="10815" width="4.125" style="2" bestFit="1" customWidth="1"/>
    <col min="10816" max="10908" width="1.625" style="2" customWidth="1"/>
    <col min="10909" max="11008" width="9" style="2"/>
    <col min="11009" max="11009" width="1.625" style="2" customWidth="1"/>
    <col min="11010" max="11010" width="2.25" style="2" customWidth="1"/>
    <col min="11011" max="11011" width="3.125" style="2" customWidth="1"/>
    <col min="11012" max="11016" width="1.625" style="2" customWidth="1"/>
    <col min="11017" max="11017" width="2.5" style="2" customWidth="1"/>
    <col min="11018" max="11018" width="2.875" style="2" customWidth="1"/>
    <col min="11019" max="11030" width="1.625" style="2" customWidth="1"/>
    <col min="11031" max="11032" width="1.875" style="2" customWidth="1"/>
    <col min="11033" max="11033" width="2" style="2" customWidth="1"/>
    <col min="11034" max="11034" width="2.25" style="2" customWidth="1"/>
    <col min="11035" max="11035" width="1.875" style="2" customWidth="1"/>
    <col min="11036"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2" width="1.625" style="2" customWidth="1"/>
    <col min="11053" max="11053" width="3.125" style="2" customWidth="1"/>
    <col min="11054" max="11054" width="2.625" style="2" customWidth="1"/>
    <col min="11055" max="11057" width="1.625" style="2" customWidth="1"/>
    <col min="11058" max="11058" width="4.5" style="2" customWidth="1"/>
    <col min="11059" max="11062" width="1.625" style="2" customWidth="1"/>
    <col min="11063" max="11066" width="2" style="2" customWidth="1"/>
    <col min="11067" max="11067" width="0.75" style="2" customWidth="1"/>
    <col min="11068" max="11069" width="1.625" style="2" customWidth="1"/>
    <col min="11070" max="11071" width="4.125" style="2" bestFit="1" customWidth="1"/>
    <col min="11072" max="11164" width="1.625" style="2" customWidth="1"/>
    <col min="11165" max="11264" width="9" style="2"/>
    <col min="11265" max="11265" width="1.625" style="2" customWidth="1"/>
    <col min="11266" max="11266" width="2.25" style="2" customWidth="1"/>
    <col min="11267" max="11267" width="3.125" style="2" customWidth="1"/>
    <col min="11268" max="11272" width="1.625" style="2" customWidth="1"/>
    <col min="11273" max="11273" width="2.5" style="2" customWidth="1"/>
    <col min="11274" max="11274" width="2.875" style="2" customWidth="1"/>
    <col min="11275" max="11286" width="1.625" style="2" customWidth="1"/>
    <col min="11287" max="11288" width="1.875" style="2" customWidth="1"/>
    <col min="11289" max="11289" width="2" style="2" customWidth="1"/>
    <col min="11290" max="11290" width="2.25" style="2" customWidth="1"/>
    <col min="11291" max="11291" width="1.875" style="2" customWidth="1"/>
    <col min="11292"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8" width="1.625" style="2" customWidth="1"/>
    <col min="11309" max="11309" width="3.125" style="2" customWidth="1"/>
    <col min="11310" max="11310" width="2.625" style="2" customWidth="1"/>
    <col min="11311" max="11313" width="1.625" style="2" customWidth="1"/>
    <col min="11314" max="11314" width="4.5" style="2" customWidth="1"/>
    <col min="11315" max="11318" width="1.625" style="2" customWidth="1"/>
    <col min="11319" max="11322" width="2" style="2" customWidth="1"/>
    <col min="11323" max="11323" width="0.75" style="2" customWidth="1"/>
    <col min="11324" max="11325" width="1.625" style="2" customWidth="1"/>
    <col min="11326" max="11327" width="4.125" style="2" bestFit="1" customWidth="1"/>
    <col min="11328" max="11420" width="1.625" style="2" customWidth="1"/>
    <col min="11421" max="11520" width="9" style="2"/>
    <col min="11521" max="11521" width="1.625" style="2" customWidth="1"/>
    <col min="11522" max="11522" width="2.25" style="2" customWidth="1"/>
    <col min="11523" max="11523" width="3.125" style="2" customWidth="1"/>
    <col min="11524" max="11528" width="1.625" style="2" customWidth="1"/>
    <col min="11529" max="11529" width="2.5" style="2" customWidth="1"/>
    <col min="11530" max="11530" width="2.875" style="2" customWidth="1"/>
    <col min="11531" max="11542" width="1.625" style="2" customWidth="1"/>
    <col min="11543" max="11544" width="1.875" style="2" customWidth="1"/>
    <col min="11545" max="11545" width="2" style="2" customWidth="1"/>
    <col min="11546" max="11546" width="2.25" style="2" customWidth="1"/>
    <col min="11547" max="11547" width="1.875" style="2" customWidth="1"/>
    <col min="11548"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4" width="1.625" style="2" customWidth="1"/>
    <col min="11565" max="11565" width="3.125" style="2" customWidth="1"/>
    <col min="11566" max="11566" width="2.625" style="2" customWidth="1"/>
    <col min="11567" max="11569" width="1.625" style="2" customWidth="1"/>
    <col min="11570" max="11570" width="4.5" style="2" customWidth="1"/>
    <col min="11571" max="11574" width="1.625" style="2" customWidth="1"/>
    <col min="11575" max="11578" width="2" style="2" customWidth="1"/>
    <col min="11579" max="11579" width="0.75" style="2" customWidth="1"/>
    <col min="11580" max="11581" width="1.625" style="2" customWidth="1"/>
    <col min="11582" max="11583" width="4.125" style="2" bestFit="1" customWidth="1"/>
    <col min="11584" max="11676" width="1.625" style="2" customWidth="1"/>
    <col min="11677" max="11776" width="9" style="2"/>
    <col min="11777" max="11777" width="1.625" style="2" customWidth="1"/>
    <col min="11778" max="11778" width="2.25" style="2" customWidth="1"/>
    <col min="11779" max="11779" width="3.125" style="2" customWidth="1"/>
    <col min="11780" max="11784" width="1.625" style="2" customWidth="1"/>
    <col min="11785" max="11785" width="2.5" style="2" customWidth="1"/>
    <col min="11786" max="11786" width="2.875" style="2" customWidth="1"/>
    <col min="11787" max="11798" width="1.625" style="2" customWidth="1"/>
    <col min="11799" max="11800" width="1.875" style="2" customWidth="1"/>
    <col min="11801" max="11801" width="2" style="2" customWidth="1"/>
    <col min="11802" max="11802" width="2.25" style="2" customWidth="1"/>
    <col min="11803" max="11803" width="1.875" style="2" customWidth="1"/>
    <col min="11804"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0" width="1.625" style="2" customWidth="1"/>
    <col min="11821" max="11821" width="3.125" style="2" customWidth="1"/>
    <col min="11822" max="11822" width="2.625" style="2" customWidth="1"/>
    <col min="11823" max="11825" width="1.625" style="2" customWidth="1"/>
    <col min="11826" max="11826" width="4.5" style="2" customWidth="1"/>
    <col min="11827" max="11830" width="1.625" style="2" customWidth="1"/>
    <col min="11831" max="11834" width="2" style="2" customWidth="1"/>
    <col min="11835" max="11835" width="0.75" style="2" customWidth="1"/>
    <col min="11836" max="11837" width="1.625" style="2" customWidth="1"/>
    <col min="11838" max="11839" width="4.125" style="2" bestFit="1" customWidth="1"/>
    <col min="11840" max="11932" width="1.625" style="2" customWidth="1"/>
    <col min="11933" max="12032" width="9" style="2"/>
    <col min="12033" max="12033" width="1.625" style="2" customWidth="1"/>
    <col min="12034" max="12034" width="2.25" style="2" customWidth="1"/>
    <col min="12035" max="12035" width="3.125" style="2" customWidth="1"/>
    <col min="12036" max="12040" width="1.625" style="2" customWidth="1"/>
    <col min="12041" max="12041" width="2.5" style="2" customWidth="1"/>
    <col min="12042" max="12042" width="2.875" style="2" customWidth="1"/>
    <col min="12043" max="12054" width="1.625" style="2" customWidth="1"/>
    <col min="12055" max="12056" width="1.875" style="2" customWidth="1"/>
    <col min="12057" max="12057" width="2" style="2" customWidth="1"/>
    <col min="12058" max="12058" width="2.25" style="2" customWidth="1"/>
    <col min="12059" max="12059" width="1.875" style="2" customWidth="1"/>
    <col min="12060"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6" width="1.625" style="2" customWidth="1"/>
    <col min="12077" max="12077" width="3.125" style="2" customWidth="1"/>
    <col min="12078" max="12078" width="2.625" style="2" customWidth="1"/>
    <col min="12079" max="12081" width="1.625" style="2" customWidth="1"/>
    <col min="12082" max="12082" width="4.5" style="2" customWidth="1"/>
    <col min="12083" max="12086" width="1.625" style="2" customWidth="1"/>
    <col min="12087" max="12090" width="2" style="2" customWidth="1"/>
    <col min="12091" max="12091" width="0.75" style="2" customWidth="1"/>
    <col min="12092" max="12093" width="1.625" style="2" customWidth="1"/>
    <col min="12094" max="12095" width="4.125" style="2" bestFit="1" customWidth="1"/>
    <col min="12096" max="12188" width="1.625" style="2" customWidth="1"/>
    <col min="12189" max="12288" width="9" style="2"/>
    <col min="12289" max="12289" width="1.625" style="2" customWidth="1"/>
    <col min="12290" max="12290" width="2.25" style="2" customWidth="1"/>
    <col min="12291" max="12291" width="3.125" style="2" customWidth="1"/>
    <col min="12292" max="12296" width="1.625" style="2" customWidth="1"/>
    <col min="12297" max="12297" width="2.5" style="2" customWidth="1"/>
    <col min="12298" max="12298" width="2.875" style="2" customWidth="1"/>
    <col min="12299" max="12310" width="1.625" style="2" customWidth="1"/>
    <col min="12311" max="12312" width="1.875" style="2" customWidth="1"/>
    <col min="12313" max="12313" width="2" style="2" customWidth="1"/>
    <col min="12314" max="12314" width="2.25" style="2" customWidth="1"/>
    <col min="12315" max="12315" width="1.875" style="2" customWidth="1"/>
    <col min="12316"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2" width="1.625" style="2" customWidth="1"/>
    <col min="12333" max="12333" width="3.125" style="2" customWidth="1"/>
    <col min="12334" max="12334" width="2.625" style="2" customWidth="1"/>
    <col min="12335" max="12337" width="1.625" style="2" customWidth="1"/>
    <col min="12338" max="12338" width="4.5" style="2" customWidth="1"/>
    <col min="12339" max="12342" width="1.625" style="2" customWidth="1"/>
    <col min="12343" max="12346" width="2" style="2" customWidth="1"/>
    <col min="12347" max="12347" width="0.75" style="2" customWidth="1"/>
    <col min="12348" max="12349" width="1.625" style="2" customWidth="1"/>
    <col min="12350" max="12351" width="4.125" style="2" bestFit="1" customWidth="1"/>
    <col min="12352" max="12444" width="1.625" style="2" customWidth="1"/>
    <col min="12445" max="12544" width="9" style="2"/>
    <col min="12545" max="12545" width="1.625" style="2" customWidth="1"/>
    <col min="12546" max="12546" width="2.25" style="2" customWidth="1"/>
    <col min="12547" max="12547" width="3.125" style="2" customWidth="1"/>
    <col min="12548" max="12552" width="1.625" style="2" customWidth="1"/>
    <col min="12553" max="12553" width="2.5" style="2" customWidth="1"/>
    <col min="12554" max="12554" width="2.875" style="2" customWidth="1"/>
    <col min="12555" max="12566" width="1.625" style="2" customWidth="1"/>
    <col min="12567" max="12568" width="1.875" style="2" customWidth="1"/>
    <col min="12569" max="12569" width="2" style="2" customWidth="1"/>
    <col min="12570" max="12570" width="2.25" style="2" customWidth="1"/>
    <col min="12571" max="12571" width="1.875" style="2" customWidth="1"/>
    <col min="12572"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8" width="1.625" style="2" customWidth="1"/>
    <col min="12589" max="12589" width="3.125" style="2" customWidth="1"/>
    <col min="12590" max="12590" width="2.625" style="2" customWidth="1"/>
    <col min="12591" max="12593" width="1.625" style="2" customWidth="1"/>
    <col min="12594" max="12594" width="4.5" style="2" customWidth="1"/>
    <col min="12595" max="12598" width="1.625" style="2" customWidth="1"/>
    <col min="12599" max="12602" width="2" style="2" customWidth="1"/>
    <col min="12603" max="12603" width="0.75" style="2" customWidth="1"/>
    <col min="12604" max="12605" width="1.625" style="2" customWidth="1"/>
    <col min="12606" max="12607" width="4.125" style="2" bestFit="1" customWidth="1"/>
    <col min="12608" max="12700" width="1.625" style="2" customWidth="1"/>
    <col min="12701" max="12800" width="9" style="2"/>
    <col min="12801" max="12801" width="1.625" style="2" customWidth="1"/>
    <col min="12802" max="12802" width="2.25" style="2" customWidth="1"/>
    <col min="12803" max="12803" width="3.125" style="2" customWidth="1"/>
    <col min="12804" max="12808" width="1.625" style="2" customWidth="1"/>
    <col min="12809" max="12809" width="2.5" style="2" customWidth="1"/>
    <col min="12810" max="12810" width="2.875" style="2" customWidth="1"/>
    <col min="12811" max="12822" width="1.625" style="2" customWidth="1"/>
    <col min="12823" max="12824" width="1.875" style="2" customWidth="1"/>
    <col min="12825" max="12825" width="2" style="2" customWidth="1"/>
    <col min="12826" max="12826" width="2.25" style="2" customWidth="1"/>
    <col min="12827" max="12827" width="1.875" style="2" customWidth="1"/>
    <col min="12828"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4" width="1.625" style="2" customWidth="1"/>
    <col min="12845" max="12845" width="3.125" style="2" customWidth="1"/>
    <col min="12846" max="12846" width="2.625" style="2" customWidth="1"/>
    <col min="12847" max="12849" width="1.625" style="2" customWidth="1"/>
    <col min="12850" max="12850" width="4.5" style="2" customWidth="1"/>
    <col min="12851" max="12854" width="1.625" style="2" customWidth="1"/>
    <col min="12855" max="12858" width="2" style="2" customWidth="1"/>
    <col min="12859" max="12859" width="0.75" style="2" customWidth="1"/>
    <col min="12860" max="12861" width="1.625" style="2" customWidth="1"/>
    <col min="12862" max="12863" width="4.125" style="2" bestFit="1" customWidth="1"/>
    <col min="12864" max="12956" width="1.625" style="2" customWidth="1"/>
    <col min="12957" max="13056" width="9" style="2"/>
    <col min="13057" max="13057" width="1.625" style="2" customWidth="1"/>
    <col min="13058" max="13058" width="2.25" style="2" customWidth="1"/>
    <col min="13059" max="13059" width="3.125" style="2" customWidth="1"/>
    <col min="13060" max="13064" width="1.625" style="2" customWidth="1"/>
    <col min="13065" max="13065" width="2.5" style="2" customWidth="1"/>
    <col min="13066" max="13066" width="2.875" style="2" customWidth="1"/>
    <col min="13067" max="13078" width="1.625" style="2" customWidth="1"/>
    <col min="13079" max="13080" width="1.875" style="2" customWidth="1"/>
    <col min="13081" max="13081" width="2" style="2" customWidth="1"/>
    <col min="13082" max="13082" width="2.25" style="2" customWidth="1"/>
    <col min="13083" max="13083" width="1.875" style="2" customWidth="1"/>
    <col min="13084"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0" width="1.625" style="2" customWidth="1"/>
    <col min="13101" max="13101" width="3.125" style="2" customWidth="1"/>
    <col min="13102" max="13102" width="2.625" style="2" customWidth="1"/>
    <col min="13103" max="13105" width="1.625" style="2" customWidth="1"/>
    <col min="13106" max="13106" width="4.5" style="2" customWidth="1"/>
    <col min="13107" max="13110" width="1.625" style="2" customWidth="1"/>
    <col min="13111" max="13114" width="2" style="2" customWidth="1"/>
    <col min="13115" max="13115" width="0.75" style="2" customWidth="1"/>
    <col min="13116" max="13117" width="1.625" style="2" customWidth="1"/>
    <col min="13118" max="13119" width="4.125" style="2" bestFit="1" customWidth="1"/>
    <col min="13120" max="13212" width="1.625" style="2" customWidth="1"/>
    <col min="13213" max="13312" width="9" style="2"/>
    <col min="13313" max="13313" width="1.625" style="2" customWidth="1"/>
    <col min="13314" max="13314" width="2.25" style="2" customWidth="1"/>
    <col min="13315" max="13315" width="3.125" style="2" customWidth="1"/>
    <col min="13316" max="13320" width="1.625" style="2" customWidth="1"/>
    <col min="13321" max="13321" width="2.5" style="2" customWidth="1"/>
    <col min="13322" max="13322" width="2.875" style="2" customWidth="1"/>
    <col min="13323" max="13334" width="1.625" style="2" customWidth="1"/>
    <col min="13335" max="13336" width="1.875" style="2" customWidth="1"/>
    <col min="13337" max="13337" width="2" style="2" customWidth="1"/>
    <col min="13338" max="13338" width="2.25" style="2" customWidth="1"/>
    <col min="13339" max="13339" width="1.875" style="2" customWidth="1"/>
    <col min="13340"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6" width="1.625" style="2" customWidth="1"/>
    <col min="13357" max="13357" width="3.125" style="2" customWidth="1"/>
    <col min="13358" max="13358" width="2.625" style="2" customWidth="1"/>
    <col min="13359" max="13361" width="1.625" style="2" customWidth="1"/>
    <col min="13362" max="13362" width="4.5" style="2" customWidth="1"/>
    <col min="13363" max="13366" width="1.625" style="2" customWidth="1"/>
    <col min="13367" max="13370" width="2" style="2" customWidth="1"/>
    <col min="13371" max="13371" width="0.75" style="2" customWidth="1"/>
    <col min="13372" max="13373" width="1.625" style="2" customWidth="1"/>
    <col min="13374" max="13375" width="4.125" style="2" bestFit="1" customWidth="1"/>
    <col min="13376" max="13468" width="1.625" style="2" customWidth="1"/>
    <col min="13469" max="13568" width="9" style="2"/>
    <col min="13569" max="13569" width="1.625" style="2" customWidth="1"/>
    <col min="13570" max="13570" width="2.25" style="2" customWidth="1"/>
    <col min="13571" max="13571" width="3.125" style="2" customWidth="1"/>
    <col min="13572" max="13576" width="1.625" style="2" customWidth="1"/>
    <col min="13577" max="13577" width="2.5" style="2" customWidth="1"/>
    <col min="13578" max="13578" width="2.875" style="2" customWidth="1"/>
    <col min="13579" max="13590" width="1.625" style="2" customWidth="1"/>
    <col min="13591" max="13592" width="1.875" style="2" customWidth="1"/>
    <col min="13593" max="13593" width="2" style="2" customWidth="1"/>
    <col min="13594" max="13594" width="2.25" style="2" customWidth="1"/>
    <col min="13595" max="13595" width="1.875" style="2" customWidth="1"/>
    <col min="13596"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2" width="1.625" style="2" customWidth="1"/>
    <col min="13613" max="13613" width="3.125" style="2" customWidth="1"/>
    <col min="13614" max="13614" width="2.625" style="2" customWidth="1"/>
    <col min="13615" max="13617" width="1.625" style="2" customWidth="1"/>
    <col min="13618" max="13618" width="4.5" style="2" customWidth="1"/>
    <col min="13619" max="13622" width="1.625" style="2" customWidth="1"/>
    <col min="13623" max="13626" width="2" style="2" customWidth="1"/>
    <col min="13627" max="13627" width="0.75" style="2" customWidth="1"/>
    <col min="13628" max="13629" width="1.625" style="2" customWidth="1"/>
    <col min="13630" max="13631" width="4.125" style="2" bestFit="1" customWidth="1"/>
    <col min="13632" max="13724" width="1.625" style="2" customWidth="1"/>
    <col min="13725" max="13824" width="9" style="2"/>
    <col min="13825" max="13825" width="1.625" style="2" customWidth="1"/>
    <col min="13826" max="13826" width="2.25" style="2" customWidth="1"/>
    <col min="13827" max="13827" width="3.125" style="2" customWidth="1"/>
    <col min="13828" max="13832" width="1.625" style="2" customWidth="1"/>
    <col min="13833" max="13833" width="2.5" style="2" customWidth="1"/>
    <col min="13834" max="13834" width="2.875" style="2" customWidth="1"/>
    <col min="13835" max="13846" width="1.625" style="2" customWidth="1"/>
    <col min="13847" max="13848" width="1.875" style="2" customWidth="1"/>
    <col min="13849" max="13849" width="2" style="2" customWidth="1"/>
    <col min="13850" max="13850" width="2.25" style="2" customWidth="1"/>
    <col min="13851" max="13851" width="1.875" style="2" customWidth="1"/>
    <col min="13852"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8" width="1.625" style="2" customWidth="1"/>
    <col min="13869" max="13869" width="3.125" style="2" customWidth="1"/>
    <col min="13870" max="13870" width="2.625" style="2" customWidth="1"/>
    <col min="13871" max="13873" width="1.625" style="2" customWidth="1"/>
    <col min="13874" max="13874" width="4.5" style="2" customWidth="1"/>
    <col min="13875" max="13878" width="1.625" style="2" customWidth="1"/>
    <col min="13879" max="13882" width="2" style="2" customWidth="1"/>
    <col min="13883" max="13883" width="0.75" style="2" customWidth="1"/>
    <col min="13884" max="13885" width="1.625" style="2" customWidth="1"/>
    <col min="13886" max="13887" width="4.125" style="2" bestFit="1" customWidth="1"/>
    <col min="13888" max="13980" width="1.625" style="2" customWidth="1"/>
    <col min="13981" max="14080" width="9" style="2"/>
    <col min="14081" max="14081" width="1.625" style="2" customWidth="1"/>
    <col min="14082" max="14082" width="2.25" style="2" customWidth="1"/>
    <col min="14083" max="14083" width="3.125" style="2" customWidth="1"/>
    <col min="14084" max="14088" width="1.625" style="2" customWidth="1"/>
    <col min="14089" max="14089" width="2.5" style="2" customWidth="1"/>
    <col min="14090" max="14090" width="2.875" style="2" customWidth="1"/>
    <col min="14091" max="14102" width="1.625" style="2" customWidth="1"/>
    <col min="14103" max="14104" width="1.875" style="2" customWidth="1"/>
    <col min="14105" max="14105" width="2" style="2" customWidth="1"/>
    <col min="14106" max="14106" width="2.25" style="2" customWidth="1"/>
    <col min="14107" max="14107" width="1.875" style="2" customWidth="1"/>
    <col min="14108"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4" width="1.625" style="2" customWidth="1"/>
    <col min="14125" max="14125" width="3.125" style="2" customWidth="1"/>
    <col min="14126" max="14126" width="2.625" style="2" customWidth="1"/>
    <col min="14127" max="14129" width="1.625" style="2" customWidth="1"/>
    <col min="14130" max="14130" width="4.5" style="2" customWidth="1"/>
    <col min="14131" max="14134" width="1.625" style="2" customWidth="1"/>
    <col min="14135" max="14138" width="2" style="2" customWidth="1"/>
    <col min="14139" max="14139" width="0.75" style="2" customWidth="1"/>
    <col min="14140" max="14141" width="1.625" style="2" customWidth="1"/>
    <col min="14142" max="14143" width="4.125" style="2" bestFit="1" customWidth="1"/>
    <col min="14144" max="14236" width="1.625" style="2" customWidth="1"/>
    <col min="14237" max="14336" width="9" style="2"/>
    <col min="14337" max="14337" width="1.625" style="2" customWidth="1"/>
    <col min="14338" max="14338" width="2.25" style="2" customWidth="1"/>
    <col min="14339" max="14339" width="3.125" style="2" customWidth="1"/>
    <col min="14340" max="14344" width="1.625" style="2" customWidth="1"/>
    <col min="14345" max="14345" width="2.5" style="2" customWidth="1"/>
    <col min="14346" max="14346" width="2.875" style="2" customWidth="1"/>
    <col min="14347" max="14358" width="1.625" style="2" customWidth="1"/>
    <col min="14359" max="14360" width="1.875" style="2" customWidth="1"/>
    <col min="14361" max="14361" width="2" style="2" customWidth="1"/>
    <col min="14362" max="14362" width="2.25" style="2" customWidth="1"/>
    <col min="14363" max="14363" width="1.875" style="2" customWidth="1"/>
    <col min="14364"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0" width="1.625" style="2" customWidth="1"/>
    <col min="14381" max="14381" width="3.125" style="2" customWidth="1"/>
    <col min="14382" max="14382" width="2.625" style="2" customWidth="1"/>
    <col min="14383" max="14385" width="1.625" style="2" customWidth="1"/>
    <col min="14386" max="14386" width="4.5" style="2" customWidth="1"/>
    <col min="14387" max="14390" width="1.625" style="2" customWidth="1"/>
    <col min="14391" max="14394" width="2" style="2" customWidth="1"/>
    <col min="14395" max="14395" width="0.75" style="2" customWidth="1"/>
    <col min="14396" max="14397" width="1.625" style="2" customWidth="1"/>
    <col min="14398" max="14399" width="4.125" style="2" bestFit="1" customWidth="1"/>
    <col min="14400" max="14492" width="1.625" style="2" customWidth="1"/>
    <col min="14493" max="14592" width="9" style="2"/>
    <col min="14593" max="14593" width="1.625" style="2" customWidth="1"/>
    <col min="14594" max="14594" width="2.25" style="2" customWidth="1"/>
    <col min="14595" max="14595" width="3.125" style="2" customWidth="1"/>
    <col min="14596" max="14600" width="1.625" style="2" customWidth="1"/>
    <col min="14601" max="14601" width="2.5" style="2" customWidth="1"/>
    <col min="14602" max="14602" width="2.875" style="2" customWidth="1"/>
    <col min="14603" max="14614" width="1.625" style="2" customWidth="1"/>
    <col min="14615" max="14616" width="1.875" style="2" customWidth="1"/>
    <col min="14617" max="14617" width="2" style="2" customWidth="1"/>
    <col min="14618" max="14618" width="2.25" style="2" customWidth="1"/>
    <col min="14619" max="14619" width="1.875" style="2" customWidth="1"/>
    <col min="14620"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6" width="1.625" style="2" customWidth="1"/>
    <col min="14637" max="14637" width="3.125" style="2" customWidth="1"/>
    <col min="14638" max="14638" width="2.625" style="2" customWidth="1"/>
    <col min="14639" max="14641" width="1.625" style="2" customWidth="1"/>
    <col min="14642" max="14642" width="4.5" style="2" customWidth="1"/>
    <col min="14643" max="14646" width="1.625" style="2" customWidth="1"/>
    <col min="14647" max="14650" width="2" style="2" customWidth="1"/>
    <col min="14651" max="14651" width="0.75" style="2" customWidth="1"/>
    <col min="14652" max="14653" width="1.625" style="2" customWidth="1"/>
    <col min="14654" max="14655" width="4.125" style="2" bestFit="1" customWidth="1"/>
    <col min="14656" max="14748" width="1.625" style="2" customWidth="1"/>
    <col min="14749" max="14848" width="9" style="2"/>
    <col min="14849" max="14849" width="1.625" style="2" customWidth="1"/>
    <col min="14850" max="14850" width="2.25" style="2" customWidth="1"/>
    <col min="14851" max="14851" width="3.125" style="2" customWidth="1"/>
    <col min="14852" max="14856" width="1.625" style="2" customWidth="1"/>
    <col min="14857" max="14857" width="2.5" style="2" customWidth="1"/>
    <col min="14858" max="14858" width="2.875" style="2" customWidth="1"/>
    <col min="14859" max="14870" width="1.625" style="2" customWidth="1"/>
    <col min="14871" max="14872" width="1.875" style="2" customWidth="1"/>
    <col min="14873" max="14873" width="2" style="2" customWidth="1"/>
    <col min="14874" max="14874" width="2.25" style="2" customWidth="1"/>
    <col min="14875" max="14875" width="1.875" style="2" customWidth="1"/>
    <col min="14876"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2" width="1.625" style="2" customWidth="1"/>
    <col min="14893" max="14893" width="3.125" style="2" customWidth="1"/>
    <col min="14894" max="14894" width="2.625" style="2" customWidth="1"/>
    <col min="14895" max="14897" width="1.625" style="2" customWidth="1"/>
    <col min="14898" max="14898" width="4.5" style="2" customWidth="1"/>
    <col min="14899" max="14902" width="1.625" style="2" customWidth="1"/>
    <col min="14903" max="14906" width="2" style="2" customWidth="1"/>
    <col min="14907" max="14907" width="0.75" style="2" customWidth="1"/>
    <col min="14908" max="14909" width="1.625" style="2" customWidth="1"/>
    <col min="14910" max="14911" width="4.125" style="2" bestFit="1" customWidth="1"/>
    <col min="14912" max="15004" width="1.625" style="2" customWidth="1"/>
    <col min="15005" max="15104" width="9" style="2"/>
    <col min="15105" max="15105" width="1.625" style="2" customWidth="1"/>
    <col min="15106" max="15106" width="2.25" style="2" customWidth="1"/>
    <col min="15107" max="15107" width="3.125" style="2" customWidth="1"/>
    <col min="15108" max="15112" width="1.625" style="2" customWidth="1"/>
    <col min="15113" max="15113" width="2.5" style="2" customWidth="1"/>
    <col min="15114" max="15114" width="2.875" style="2" customWidth="1"/>
    <col min="15115" max="15126" width="1.625" style="2" customWidth="1"/>
    <col min="15127" max="15128" width="1.875" style="2" customWidth="1"/>
    <col min="15129" max="15129" width="2" style="2" customWidth="1"/>
    <col min="15130" max="15130" width="2.25" style="2" customWidth="1"/>
    <col min="15131" max="15131" width="1.875" style="2" customWidth="1"/>
    <col min="15132"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8" width="1.625" style="2" customWidth="1"/>
    <col min="15149" max="15149" width="3.125" style="2" customWidth="1"/>
    <col min="15150" max="15150" width="2.625" style="2" customWidth="1"/>
    <col min="15151" max="15153" width="1.625" style="2" customWidth="1"/>
    <col min="15154" max="15154" width="4.5" style="2" customWidth="1"/>
    <col min="15155" max="15158" width="1.625" style="2" customWidth="1"/>
    <col min="15159" max="15162" width="2" style="2" customWidth="1"/>
    <col min="15163" max="15163" width="0.75" style="2" customWidth="1"/>
    <col min="15164" max="15165" width="1.625" style="2" customWidth="1"/>
    <col min="15166" max="15167" width="4.125" style="2" bestFit="1" customWidth="1"/>
    <col min="15168" max="15260" width="1.625" style="2" customWidth="1"/>
    <col min="15261" max="15360" width="9" style="2"/>
    <col min="15361" max="15361" width="1.625" style="2" customWidth="1"/>
    <col min="15362" max="15362" width="2.25" style="2" customWidth="1"/>
    <col min="15363" max="15363" width="3.125" style="2" customWidth="1"/>
    <col min="15364" max="15368" width="1.625" style="2" customWidth="1"/>
    <col min="15369" max="15369" width="2.5" style="2" customWidth="1"/>
    <col min="15370" max="15370" width="2.875" style="2" customWidth="1"/>
    <col min="15371" max="15382" width="1.625" style="2" customWidth="1"/>
    <col min="15383" max="15384" width="1.875" style="2" customWidth="1"/>
    <col min="15385" max="15385" width="2" style="2" customWidth="1"/>
    <col min="15386" max="15386" width="2.25" style="2" customWidth="1"/>
    <col min="15387" max="15387" width="1.875" style="2" customWidth="1"/>
    <col min="15388"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4" width="1.625" style="2" customWidth="1"/>
    <col min="15405" max="15405" width="3.125" style="2" customWidth="1"/>
    <col min="15406" max="15406" width="2.625" style="2" customWidth="1"/>
    <col min="15407" max="15409" width="1.625" style="2" customWidth="1"/>
    <col min="15410" max="15410" width="4.5" style="2" customWidth="1"/>
    <col min="15411" max="15414" width="1.625" style="2" customWidth="1"/>
    <col min="15415" max="15418" width="2" style="2" customWidth="1"/>
    <col min="15419" max="15419" width="0.75" style="2" customWidth="1"/>
    <col min="15420" max="15421" width="1.625" style="2" customWidth="1"/>
    <col min="15422" max="15423" width="4.125" style="2" bestFit="1" customWidth="1"/>
    <col min="15424" max="15516" width="1.625" style="2" customWidth="1"/>
    <col min="15517" max="15616" width="9" style="2"/>
    <col min="15617" max="15617" width="1.625" style="2" customWidth="1"/>
    <col min="15618" max="15618" width="2.25" style="2" customWidth="1"/>
    <col min="15619" max="15619" width="3.125" style="2" customWidth="1"/>
    <col min="15620" max="15624" width="1.625" style="2" customWidth="1"/>
    <col min="15625" max="15625" width="2.5" style="2" customWidth="1"/>
    <col min="15626" max="15626" width="2.875" style="2" customWidth="1"/>
    <col min="15627" max="15638" width="1.625" style="2" customWidth="1"/>
    <col min="15639" max="15640" width="1.875" style="2" customWidth="1"/>
    <col min="15641" max="15641" width="2" style="2" customWidth="1"/>
    <col min="15642" max="15642" width="2.25" style="2" customWidth="1"/>
    <col min="15643" max="15643" width="1.875" style="2" customWidth="1"/>
    <col min="15644"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0" width="1.625" style="2" customWidth="1"/>
    <col min="15661" max="15661" width="3.125" style="2" customWidth="1"/>
    <col min="15662" max="15662" width="2.625" style="2" customWidth="1"/>
    <col min="15663" max="15665" width="1.625" style="2" customWidth="1"/>
    <col min="15666" max="15666" width="4.5" style="2" customWidth="1"/>
    <col min="15667" max="15670" width="1.625" style="2" customWidth="1"/>
    <col min="15671" max="15674" width="2" style="2" customWidth="1"/>
    <col min="15675" max="15675" width="0.75" style="2" customWidth="1"/>
    <col min="15676" max="15677" width="1.625" style="2" customWidth="1"/>
    <col min="15678" max="15679" width="4.125" style="2" bestFit="1" customWidth="1"/>
    <col min="15680" max="15772" width="1.625" style="2" customWidth="1"/>
    <col min="15773" max="15872" width="9" style="2"/>
    <col min="15873" max="15873" width="1.625" style="2" customWidth="1"/>
    <col min="15874" max="15874" width="2.25" style="2" customWidth="1"/>
    <col min="15875" max="15875" width="3.125" style="2" customWidth="1"/>
    <col min="15876" max="15880" width="1.625" style="2" customWidth="1"/>
    <col min="15881" max="15881" width="2.5" style="2" customWidth="1"/>
    <col min="15882" max="15882" width="2.875" style="2" customWidth="1"/>
    <col min="15883" max="15894" width="1.625" style="2" customWidth="1"/>
    <col min="15895" max="15896" width="1.875" style="2" customWidth="1"/>
    <col min="15897" max="15897" width="2" style="2" customWidth="1"/>
    <col min="15898" max="15898" width="2.25" style="2" customWidth="1"/>
    <col min="15899" max="15899" width="1.875" style="2" customWidth="1"/>
    <col min="15900"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6" width="1.625" style="2" customWidth="1"/>
    <col min="15917" max="15917" width="3.125" style="2" customWidth="1"/>
    <col min="15918" max="15918" width="2.625" style="2" customWidth="1"/>
    <col min="15919" max="15921" width="1.625" style="2" customWidth="1"/>
    <col min="15922" max="15922" width="4.5" style="2" customWidth="1"/>
    <col min="15923" max="15926" width="1.625" style="2" customWidth="1"/>
    <col min="15927" max="15930" width="2" style="2" customWidth="1"/>
    <col min="15931" max="15931" width="0.75" style="2" customWidth="1"/>
    <col min="15932" max="15933" width="1.625" style="2" customWidth="1"/>
    <col min="15934" max="15935" width="4.125" style="2" bestFit="1" customWidth="1"/>
    <col min="15936" max="16028" width="1.625" style="2" customWidth="1"/>
    <col min="16029" max="16128" width="9" style="2"/>
    <col min="16129" max="16129" width="1.625" style="2" customWidth="1"/>
    <col min="16130" max="16130" width="2.25" style="2" customWidth="1"/>
    <col min="16131" max="16131" width="3.125" style="2" customWidth="1"/>
    <col min="16132" max="16136" width="1.625" style="2" customWidth="1"/>
    <col min="16137" max="16137" width="2.5" style="2" customWidth="1"/>
    <col min="16138" max="16138" width="2.875" style="2" customWidth="1"/>
    <col min="16139" max="16150" width="1.625" style="2" customWidth="1"/>
    <col min="16151" max="16152" width="1.875" style="2" customWidth="1"/>
    <col min="16153" max="16153" width="2" style="2" customWidth="1"/>
    <col min="16154" max="16154" width="2.25" style="2" customWidth="1"/>
    <col min="16155" max="16155" width="1.875" style="2" customWidth="1"/>
    <col min="16156"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2" width="1.625" style="2" customWidth="1"/>
    <col min="16173" max="16173" width="3.125" style="2" customWidth="1"/>
    <col min="16174" max="16174" width="2.625" style="2" customWidth="1"/>
    <col min="16175" max="16177" width="1.625" style="2" customWidth="1"/>
    <col min="16178" max="16178" width="4.5" style="2" customWidth="1"/>
    <col min="16179" max="16182" width="1.625" style="2" customWidth="1"/>
    <col min="16183" max="16186" width="2" style="2" customWidth="1"/>
    <col min="16187" max="16187" width="0.75" style="2" customWidth="1"/>
    <col min="16188" max="16189" width="1.625" style="2" customWidth="1"/>
    <col min="16190" max="16191" width="4.125" style="2" bestFit="1" customWidth="1"/>
    <col min="16192" max="16284" width="1.625" style="2" customWidth="1"/>
    <col min="16285" max="16384" width="9" style="2"/>
  </cols>
  <sheetData>
    <row r="1" spans="1:63" ht="16.5" customHeight="1">
      <c r="A1" s="1" t="s">
        <v>0</v>
      </c>
      <c r="Y1" s="1353" t="s">
        <v>1</v>
      </c>
      <c r="Z1" s="1354"/>
      <c r="AA1" s="1354"/>
      <c r="AB1" s="1354"/>
      <c r="AC1" s="1355"/>
      <c r="AD1" s="1356"/>
      <c r="AE1" s="1356"/>
      <c r="AF1" s="1356"/>
      <c r="AG1" s="1356"/>
      <c r="AH1" s="1356"/>
      <c r="AI1" s="1356"/>
      <c r="AJ1" s="1356"/>
      <c r="AK1" s="1356"/>
      <c r="AL1" s="1356"/>
      <c r="AM1" s="1356"/>
      <c r="AN1" s="1356"/>
      <c r="AO1" s="1356"/>
      <c r="AP1" s="1356"/>
      <c r="AQ1" s="1356"/>
      <c r="AR1" s="1357" t="s">
        <v>2</v>
      </c>
      <c r="AS1" s="1357"/>
      <c r="AT1" s="1357"/>
      <c r="AU1" s="1357"/>
      <c r="AV1" s="1357"/>
      <c r="AW1" s="1357"/>
      <c r="AX1" s="1358"/>
      <c r="AY1" s="1358"/>
      <c r="AZ1" s="1358"/>
      <c r="BA1" s="1358"/>
      <c r="BB1" s="1358"/>
      <c r="BC1" s="1358"/>
      <c r="BD1" s="1359"/>
      <c r="BE1" s="1360" t="s">
        <v>3</v>
      </c>
      <c r="BF1" s="535"/>
      <c r="BG1" s="535"/>
    </row>
    <row r="2" spans="1:63" ht="16.5" customHeight="1">
      <c r="Y2" s="329" t="s">
        <v>4</v>
      </c>
      <c r="Z2" s="330"/>
      <c r="AA2" s="330"/>
      <c r="AB2" s="330"/>
      <c r="AC2" s="331"/>
      <c r="AD2" s="1361"/>
      <c r="AE2" s="1361"/>
      <c r="AF2" s="1361"/>
      <c r="AG2" s="1361"/>
      <c r="AH2" s="1361"/>
      <c r="AI2" s="1361"/>
      <c r="AJ2" s="1361"/>
      <c r="AK2" s="1361"/>
      <c r="AL2" s="1361"/>
      <c r="AM2" s="1361"/>
      <c r="AN2" s="1361"/>
      <c r="AO2" s="1361"/>
      <c r="AP2" s="1361"/>
      <c r="AQ2" s="1361"/>
      <c r="AR2" s="1362" t="s">
        <v>5</v>
      </c>
      <c r="AS2" s="1362"/>
      <c r="AT2" s="1362"/>
      <c r="AU2" s="1362"/>
      <c r="AV2" s="1362"/>
      <c r="AW2" s="1362"/>
      <c r="AX2" s="1363"/>
      <c r="AY2" s="1363"/>
      <c r="AZ2" s="1363"/>
      <c r="BA2" s="1363"/>
      <c r="BB2" s="1363"/>
      <c r="BC2" s="1363"/>
      <c r="BD2" s="1363"/>
      <c r="BE2" s="1363"/>
      <c r="BF2" s="1363"/>
      <c r="BG2" s="1363"/>
    </row>
    <row r="3" spans="1:63" ht="16.5" customHeight="1">
      <c r="Y3" s="335"/>
      <c r="Z3" s="336"/>
      <c r="AA3" s="336"/>
      <c r="AB3" s="336"/>
      <c r="AC3" s="337"/>
      <c r="AD3" s="1361"/>
      <c r="AE3" s="1361"/>
      <c r="AF3" s="1361"/>
      <c r="AG3" s="1361"/>
      <c r="AH3" s="1361"/>
      <c r="AI3" s="1361"/>
      <c r="AJ3" s="1361"/>
      <c r="AK3" s="1361"/>
      <c r="AL3" s="1361"/>
      <c r="AM3" s="1361"/>
      <c r="AN3" s="1361"/>
      <c r="AO3" s="1361"/>
      <c r="AP3" s="1361"/>
      <c r="AQ3" s="1361"/>
      <c r="AR3" s="1364" t="s">
        <v>6</v>
      </c>
      <c r="AS3" s="1364"/>
      <c r="AT3" s="1364"/>
      <c r="AU3" s="1364"/>
      <c r="AV3" s="1364"/>
      <c r="AW3" s="1364"/>
      <c r="AX3" s="1337"/>
      <c r="AY3" s="1337"/>
      <c r="AZ3" s="1337"/>
      <c r="BA3" s="1337"/>
      <c r="BB3" s="1337"/>
      <c r="BC3" s="1337"/>
      <c r="BD3" s="1337"/>
      <c r="BE3" s="1337"/>
      <c r="BF3" s="1337"/>
      <c r="BG3" s="1337"/>
    </row>
    <row r="4" spans="1:63" ht="10.5" customHeight="1">
      <c r="F4" s="1338" t="s">
        <v>307</v>
      </c>
      <c r="G4" s="1338"/>
      <c r="H4" s="1338"/>
      <c r="I4" s="1338"/>
      <c r="J4" s="1338"/>
      <c r="K4" s="1338"/>
      <c r="L4" s="1338"/>
      <c r="M4" s="1338"/>
      <c r="R4" s="1340"/>
      <c r="S4" s="1341"/>
      <c r="T4" s="1341"/>
      <c r="U4" s="1341"/>
      <c r="V4" s="1342"/>
      <c r="AG4" s="3"/>
      <c r="AH4" s="3"/>
      <c r="AI4" s="3"/>
      <c r="AJ4" s="3"/>
      <c r="AK4" s="3"/>
      <c r="AL4" s="3"/>
      <c r="AM4" s="3"/>
      <c r="AN4" s="3"/>
      <c r="AO4" s="3"/>
      <c r="AP4" s="3"/>
      <c r="AQ4" s="3"/>
      <c r="AR4" s="3"/>
      <c r="AS4" s="3"/>
      <c r="AT4" s="3"/>
      <c r="AU4" s="3"/>
      <c r="AV4" s="3"/>
      <c r="AW4" s="3"/>
      <c r="AX4" s="3"/>
      <c r="BF4" s="2" t="s">
        <v>393</v>
      </c>
    </row>
    <row r="5" spans="1:63" ht="10.5" customHeight="1">
      <c r="F5" s="1338"/>
      <c r="G5" s="1338"/>
      <c r="H5" s="1338"/>
      <c r="I5" s="1338"/>
      <c r="J5" s="1338"/>
      <c r="K5" s="1338"/>
      <c r="L5" s="1338"/>
      <c r="M5" s="1338"/>
      <c r="N5" s="1349" t="s">
        <v>7</v>
      </c>
      <c r="O5" s="1349"/>
      <c r="P5" s="1349"/>
      <c r="Q5" s="1350"/>
      <c r="R5" s="1343"/>
      <c r="S5" s="1344"/>
      <c r="T5" s="1344"/>
      <c r="U5" s="1344"/>
      <c r="V5" s="1345"/>
      <c r="W5" s="1351" t="s">
        <v>8</v>
      </c>
      <c r="X5" s="1352"/>
      <c r="Y5" s="1352"/>
      <c r="Z5" s="1352"/>
      <c r="AA5" s="1352"/>
      <c r="AB5" s="1352"/>
      <c r="AC5" s="1352"/>
      <c r="AD5" s="1352"/>
      <c r="AE5" s="1352"/>
      <c r="AF5" s="1352"/>
      <c r="AG5" s="1352"/>
      <c r="AH5" s="1352"/>
      <c r="AI5" s="1352"/>
      <c r="AJ5" s="1352"/>
      <c r="AK5" s="1352"/>
      <c r="AL5" s="1352"/>
      <c r="AM5" s="1352"/>
      <c r="AN5" s="1352"/>
      <c r="AO5" s="1352"/>
      <c r="AP5" s="1352"/>
      <c r="AQ5" s="1352"/>
      <c r="AR5" s="1352"/>
      <c r="AS5" s="1352"/>
      <c r="AT5" s="1352"/>
      <c r="AU5" s="4"/>
      <c r="AV5" s="4"/>
      <c r="AW5" s="4"/>
      <c r="AX5" s="4"/>
    </row>
    <row r="6" spans="1:63" ht="10.5" customHeight="1">
      <c r="F6" s="1339"/>
      <c r="G6" s="1339"/>
      <c r="H6" s="1339"/>
      <c r="I6" s="1339"/>
      <c r="J6" s="1339"/>
      <c r="K6" s="1339"/>
      <c r="L6" s="1339"/>
      <c r="M6" s="1339"/>
      <c r="N6" s="1349"/>
      <c r="O6" s="1349"/>
      <c r="P6" s="1349"/>
      <c r="Q6" s="1350"/>
      <c r="R6" s="1346"/>
      <c r="S6" s="1347"/>
      <c r="T6" s="1347"/>
      <c r="U6" s="1347"/>
      <c r="V6" s="1348"/>
      <c r="W6" s="1351"/>
      <c r="X6" s="1352"/>
      <c r="Y6" s="1352"/>
      <c r="Z6" s="1352"/>
      <c r="AA6" s="1352"/>
      <c r="AB6" s="1352"/>
      <c r="AC6" s="1352"/>
      <c r="AD6" s="1352"/>
      <c r="AE6" s="1352"/>
      <c r="AF6" s="1352"/>
      <c r="AG6" s="1352"/>
      <c r="AH6" s="1352"/>
      <c r="AI6" s="1352"/>
      <c r="AJ6" s="1352"/>
      <c r="AK6" s="1352"/>
      <c r="AL6" s="1352"/>
      <c r="AM6" s="1352"/>
      <c r="AN6" s="1352"/>
      <c r="AO6" s="1352"/>
      <c r="AP6" s="1352"/>
      <c r="AQ6" s="1352"/>
      <c r="AR6" s="1352"/>
      <c r="AS6" s="1352"/>
      <c r="AT6" s="1352"/>
      <c r="AU6" s="4"/>
      <c r="AV6" s="4"/>
      <c r="AW6" s="4"/>
      <c r="AX6" s="4"/>
    </row>
    <row r="7" spans="1:63" ht="4.5"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63" ht="11.25" customHeight="1">
      <c r="A8" s="942" t="s">
        <v>9</v>
      </c>
      <c r="B8" s="942"/>
      <c r="C8" s="942"/>
      <c r="D8" s="942"/>
      <c r="E8" s="942"/>
      <c r="F8" s="942"/>
      <c r="G8" s="942"/>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2"/>
      <c r="AY8" s="942"/>
      <c r="AZ8" s="942"/>
      <c r="BA8" s="942"/>
      <c r="BB8" s="942"/>
      <c r="BC8" s="942"/>
      <c r="BD8" s="942"/>
      <c r="BE8" s="942"/>
      <c r="BF8" s="942"/>
    </row>
    <row r="9" spans="1:63" ht="11.25" customHeight="1">
      <c r="A9" s="236" t="s">
        <v>10</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48"/>
      <c r="BI9" s="48"/>
      <c r="BJ9" s="48"/>
      <c r="BK9" s="48"/>
    </row>
    <row r="10" spans="1:63" ht="11.25" customHeight="1">
      <c r="A10" s="236" t="s">
        <v>11</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48"/>
      <c r="BI10" s="48"/>
      <c r="BJ10" s="48"/>
      <c r="BK10" s="48"/>
    </row>
    <row r="11" spans="1:63" ht="11.25" customHeight="1">
      <c r="A11" s="2" t="s">
        <v>12</v>
      </c>
    </row>
    <row r="12" spans="1:63" ht="11.25" customHeight="1">
      <c r="A12" s="2" t="s">
        <v>13</v>
      </c>
    </row>
    <row r="13" spans="1:63" ht="11.25" customHeight="1">
      <c r="A13" s="1336" t="s">
        <v>14</v>
      </c>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7"/>
      <c r="BI13" s="7"/>
      <c r="BJ13" s="7"/>
      <c r="BK13" s="7"/>
    </row>
    <row r="14" spans="1:63" ht="1.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row>
    <row r="15" spans="1:63" ht="15" customHeight="1">
      <c r="A15" s="2" t="s">
        <v>15</v>
      </c>
    </row>
    <row r="16" spans="1:63" ht="15" customHeight="1">
      <c r="A16" s="680" t="s">
        <v>16</v>
      </c>
      <c r="B16" s="681"/>
      <c r="C16" s="681"/>
      <c r="D16" s="681"/>
      <c r="E16" s="681"/>
      <c r="F16" s="682"/>
      <c r="G16" s="689">
        <f>AZ285</f>
        <v>0</v>
      </c>
      <c r="H16" s="690"/>
      <c r="I16" s="690"/>
      <c r="J16" s="690"/>
      <c r="K16" s="694" t="s">
        <v>17</v>
      </c>
      <c r="L16" s="695"/>
      <c r="M16" s="9"/>
      <c r="N16" s="680" t="s">
        <v>18</v>
      </c>
      <c r="O16" s="681"/>
      <c r="P16" s="681"/>
      <c r="Q16" s="681"/>
      <c r="R16" s="681"/>
      <c r="S16" s="682"/>
      <c r="T16" s="689">
        <f>AG208</f>
        <v>0</v>
      </c>
      <c r="U16" s="690"/>
      <c r="V16" s="690"/>
      <c r="W16" s="690"/>
      <c r="X16" s="694"/>
      <c r="Y16" s="695"/>
      <c r="Z16" s="680" t="s">
        <v>19</v>
      </c>
      <c r="AA16" s="681"/>
      <c r="AB16" s="681"/>
      <c r="AC16" s="681"/>
      <c r="AD16" s="681"/>
      <c r="AE16" s="682"/>
      <c r="AF16" s="708">
        <f>AW208</f>
        <v>0</v>
      </c>
      <c r="AG16" s="709"/>
      <c r="AH16" s="709"/>
      <c r="AI16" s="709"/>
      <c r="AJ16" s="694" t="s">
        <v>20</v>
      </c>
      <c r="AK16" s="695"/>
      <c r="AL16" s="680" t="s">
        <v>21</v>
      </c>
      <c r="AM16" s="681"/>
      <c r="AN16" s="681"/>
      <c r="AO16" s="681"/>
      <c r="AP16" s="681"/>
      <c r="AQ16" s="682"/>
      <c r="AR16" s="714" t="s">
        <v>22</v>
      </c>
      <c r="AS16" s="694"/>
      <c r="AT16" s="694"/>
      <c r="AU16" s="694"/>
      <c r="AV16" s="694"/>
      <c r="AW16" s="694"/>
      <c r="AX16" s="694" t="s">
        <v>23</v>
      </c>
      <c r="AY16" s="695"/>
      <c r="AZ16" s="8" t="s">
        <v>24</v>
      </c>
      <c r="BA16" s="8"/>
    </row>
    <row r="17" spans="1:122" ht="15" customHeight="1">
      <c r="A17" s="683"/>
      <c r="B17" s="684"/>
      <c r="C17" s="684"/>
      <c r="D17" s="684"/>
      <c r="E17" s="684"/>
      <c r="F17" s="685"/>
      <c r="G17" s="670"/>
      <c r="H17" s="691"/>
      <c r="I17" s="691"/>
      <c r="J17" s="691"/>
      <c r="K17" s="696"/>
      <c r="L17" s="697"/>
      <c r="M17" s="9"/>
      <c r="N17" s="683"/>
      <c r="O17" s="698"/>
      <c r="P17" s="698"/>
      <c r="Q17" s="698"/>
      <c r="R17" s="698"/>
      <c r="S17" s="685"/>
      <c r="T17" s="670"/>
      <c r="U17" s="691"/>
      <c r="V17" s="691"/>
      <c r="W17" s="691"/>
      <c r="X17" s="699"/>
      <c r="Y17" s="697"/>
      <c r="Z17" s="683"/>
      <c r="AA17" s="684"/>
      <c r="AB17" s="684"/>
      <c r="AC17" s="684"/>
      <c r="AD17" s="684"/>
      <c r="AE17" s="685"/>
      <c r="AF17" s="710"/>
      <c r="AG17" s="711"/>
      <c r="AH17" s="711"/>
      <c r="AI17" s="711"/>
      <c r="AJ17" s="699"/>
      <c r="AK17" s="697"/>
      <c r="AL17" s="683"/>
      <c r="AM17" s="684"/>
      <c r="AN17" s="684"/>
      <c r="AO17" s="684"/>
      <c r="AP17" s="684"/>
      <c r="AQ17" s="685"/>
      <c r="AR17" s="700">
        <f>ROUND(AF16/160,1)</f>
        <v>0</v>
      </c>
      <c r="AS17" s="701"/>
      <c r="AT17" s="701"/>
      <c r="AU17" s="701"/>
      <c r="AV17" s="701"/>
      <c r="AW17" s="701"/>
      <c r="AX17" s="699"/>
      <c r="AY17" s="697"/>
      <c r="AZ17" s="8"/>
      <c r="BA17" s="8" t="s">
        <v>25</v>
      </c>
    </row>
    <row r="18" spans="1:122" ht="15" customHeight="1">
      <c r="A18" s="686"/>
      <c r="B18" s="687"/>
      <c r="C18" s="687"/>
      <c r="D18" s="687"/>
      <c r="E18" s="687"/>
      <c r="F18" s="688"/>
      <c r="G18" s="692"/>
      <c r="H18" s="693"/>
      <c r="I18" s="693"/>
      <c r="J18" s="693"/>
      <c r="K18" s="704" t="s">
        <v>26</v>
      </c>
      <c r="L18" s="705"/>
      <c r="M18" s="9"/>
      <c r="N18" s="686"/>
      <c r="O18" s="687"/>
      <c r="P18" s="687"/>
      <c r="Q18" s="687"/>
      <c r="R18" s="687"/>
      <c r="S18" s="688"/>
      <c r="T18" s="692"/>
      <c r="U18" s="693"/>
      <c r="V18" s="693"/>
      <c r="W18" s="693"/>
      <c r="X18" s="704" t="s">
        <v>26</v>
      </c>
      <c r="Y18" s="705"/>
      <c r="Z18" s="686"/>
      <c r="AA18" s="687"/>
      <c r="AB18" s="687"/>
      <c r="AC18" s="687"/>
      <c r="AD18" s="687"/>
      <c r="AE18" s="688"/>
      <c r="AF18" s="712"/>
      <c r="AG18" s="713"/>
      <c r="AH18" s="713"/>
      <c r="AI18" s="713"/>
      <c r="AJ18" s="706" t="s">
        <v>27</v>
      </c>
      <c r="AK18" s="707"/>
      <c r="AL18" s="686"/>
      <c r="AM18" s="687"/>
      <c r="AN18" s="687"/>
      <c r="AO18" s="687"/>
      <c r="AP18" s="687"/>
      <c r="AQ18" s="688"/>
      <c r="AR18" s="702"/>
      <c r="AS18" s="703"/>
      <c r="AT18" s="703"/>
      <c r="AU18" s="703"/>
      <c r="AV18" s="703"/>
      <c r="AW18" s="703"/>
      <c r="AX18" s="704" t="s">
        <v>26</v>
      </c>
      <c r="AY18" s="705"/>
    </row>
    <row r="19" spans="1:122" ht="14.25" customHeight="1">
      <c r="A19" s="1334" t="s">
        <v>28</v>
      </c>
      <c r="B19" s="1334"/>
      <c r="C19" s="1334"/>
      <c r="D19" s="1334"/>
      <c r="E19" s="1334"/>
      <c r="F19" s="1334"/>
      <c r="G19" s="1334"/>
      <c r="H19" s="1334"/>
      <c r="I19" s="1334"/>
      <c r="J19" s="1334"/>
      <c r="K19" s="1334"/>
      <c r="L19" s="1334"/>
      <c r="M19" s="19"/>
      <c r="N19" s="1335" t="s">
        <v>29</v>
      </c>
      <c r="O19" s="1335"/>
      <c r="P19" s="1335"/>
      <c r="Q19" s="1335"/>
      <c r="R19" s="1335"/>
      <c r="S19" s="1335"/>
      <c r="T19" s="1335"/>
      <c r="U19" s="1335"/>
      <c r="V19" s="1335"/>
      <c r="W19" s="1335"/>
      <c r="X19" s="1335"/>
      <c r="Y19" s="1335"/>
      <c r="Z19" s="1335"/>
      <c r="AA19" s="1335"/>
      <c r="AB19" s="1335"/>
      <c r="AC19" s="1335"/>
      <c r="AD19" s="1335"/>
      <c r="AE19" s="1335"/>
      <c r="AF19" s="1335"/>
      <c r="AG19" s="1335"/>
      <c r="AH19" s="1335"/>
      <c r="AI19" s="1335"/>
      <c r="AJ19" s="1335"/>
      <c r="AK19" s="1335"/>
      <c r="AL19" s="1335"/>
      <c r="AM19" s="1335"/>
      <c r="AN19" s="1335"/>
      <c r="AO19" s="1335"/>
      <c r="AP19" s="1335"/>
      <c r="AQ19" s="1335"/>
      <c r="AR19" s="19"/>
      <c r="AS19" s="19"/>
      <c r="AT19" s="19"/>
      <c r="AU19" s="19"/>
      <c r="AV19" s="19"/>
      <c r="AW19" s="19"/>
      <c r="AX19" s="19"/>
      <c r="AY19" s="19"/>
    </row>
    <row r="20" spans="1:122" ht="14.25" customHeight="1">
      <c r="A20" s="10" t="s">
        <v>30</v>
      </c>
      <c r="B20" s="11"/>
      <c r="C20" s="11"/>
      <c r="D20" s="11"/>
      <c r="E20" s="11"/>
      <c r="F20" s="11"/>
      <c r="G20" s="11"/>
      <c r="H20" s="11"/>
      <c r="I20" s="11"/>
      <c r="J20" s="11"/>
      <c r="K20" s="11"/>
      <c r="L20" s="11"/>
      <c r="M20" s="19"/>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9"/>
      <c r="AS20" s="505" t="s">
        <v>31</v>
      </c>
      <c r="AT20" s="545"/>
      <c r="AU20" s="545"/>
      <c r="AV20" s="545"/>
      <c r="AW20" s="545"/>
      <c r="AX20" s="546"/>
      <c r="AY20" s="1327">
        <f>G16+AR17</f>
        <v>0</v>
      </c>
      <c r="AZ20" s="690"/>
      <c r="BA20" s="690"/>
      <c r="BB20" s="690"/>
      <c r="BC20" s="690"/>
      <c r="BD20" s="690"/>
      <c r="BE20" s="1330" t="s">
        <v>32</v>
      </c>
      <c r="BF20" s="1330"/>
      <c r="BG20" s="1331"/>
    </row>
    <row r="21" spans="1:122" ht="14.25" customHeight="1">
      <c r="A21" s="928" t="s">
        <v>33</v>
      </c>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834"/>
      <c r="AS21" s="547"/>
      <c r="AT21" s="548"/>
      <c r="AU21" s="548"/>
      <c r="AV21" s="548"/>
      <c r="AW21" s="548"/>
      <c r="AX21" s="549"/>
      <c r="AY21" s="670"/>
      <c r="AZ21" s="671"/>
      <c r="BA21" s="671"/>
      <c r="BB21" s="671"/>
      <c r="BC21" s="671"/>
      <c r="BD21" s="671"/>
      <c r="BE21" s="16"/>
      <c r="BF21" s="18"/>
      <c r="BG21" s="168"/>
    </row>
    <row r="22" spans="1:122" ht="14.25" customHeight="1">
      <c r="A22" s="928"/>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834"/>
      <c r="AS22" s="597" t="s">
        <v>34</v>
      </c>
      <c r="AT22" s="598"/>
      <c r="AU22" s="598"/>
      <c r="AV22" s="598"/>
      <c r="AW22" s="598"/>
      <c r="AX22" s="599"/>
      <c r="AY22" s="1328"/>
      <c r="AZ22" s="1329"/>
      <c r="BA22" s="1329"/>
      <c r="BB22" s="1329"/>
      <c r="BC22" s="1329"/>
      <c r="BD22" s="1329"/>
      <c r="BE22" s="1332" t="s">
        <v>26</v>
      </c>
      <c r="BF22" s="1332"/>
      <c r="BG22" s="1333"/>
    </row>
    <row r="23" spans="1:122" ht="14.25" customHeight="1">
      <c r="A23" s="928" t="s">
        <v>35</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19"/>
      <c r="AS23" s="1310" t="s">
        <v>36</v>
      </c>
      <c r="AT23" s="1297"/>
      <c r="AU23" s="1297"/>
      <c r="AV23" s="1297"/>
      <c r="AW23" s="1297"/>
      <c r="AX23" s="1297"/>
      <c r="AY23" s="1313">
        <f>G16+ROUNDDOWN(AF16/160,1)+AS295</f>
        <v>0</v>
      </c>
      <c r="AZ23" s="1287"/>
      <c r="BA23" s="1287"/>
      <c r="BB23" s="1287"/>
      <c r="BC23" s="1287"/>
      <c r="BD23" s="1287"/>
      <c r="BE23" s="529" t="s">
        <v>37</v>
      </c>
      <c r="BF23" s="933"/>
      <c r="BG23" s="647"/>
    </row>
    <row r="24" spans="1:122" ht="14.25" customHeight="1">
      <c r="A24" s="928"/>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19"/>
      <c r="AS24" s="1311"/>
      <c r="AT24" s="1312"/>
      <c r="AU24" s="1312"/>
      <c r="AV24" s="1312"/>
      <c r="AW24" s="1312"/>
      <c r="AX24" s="1312"/>
      <c r="AY24" s="1314"/>
      <c r="AZ24" s="1315"/>
      <c r="BA24" s="1315"/>
      <c r="BB24" s="1315"/>
      <c r="BC24" s="1315"/>
      <c r="BD24" s="1315"/>
      <c r="BE24" s="1312"/>
      <c r="BF24" s="1312"/>
      <c r="BG24" s="1316"/>
    </row>
    <row r="25" spans="1:122" s="10" customFormat="1" ht="12" customHeight="1" thickBot="1">
      <c r="A25" s="928"/>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c r="AQ25" s="928"/>
      <c r="BH25" s="2"/>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4"/>
      <c r="DK25" s="294"/>
      <c r="DL25" s="294"/>
      <c r="DM25" s="294"/>
      <c r="DN25" s="294"/>
      <c r="DO25" s="294"/>
      <c r="DP25" s="294"/>
      <c r="DQ25" s="294"/>
      <c r="DR25" s="294"/>
    </row>
    <row r="26" spans="1:122" s="10" customFormat="1" ht="13.5" customHeight="1" thickTop="1">
      <c r="A26" s="928"/>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48"/>
      <c r="AS26" s="1317" t="s">
        <v>38</v>
      </c>
      <c r="AT26" s="1318"/>
      <c r="AU26" s="1318"/>
      <c r="AV26" s="1318"/>
      <c r="AW26" s="1318"/>
      <c r="AX26" s="1319"/>
      <c r="AY26" s="1321" t="e">
        <f>IF((AM94-BP94)&gt;0,AY20+(AM94-BP94),AY20)</f>
        <v>#N/A</v>
      </c>
      <c r="AZ26" s="1322"/>
      <c r="BA26" s="1322"/>
      <c r="BB26" s="1322"/>
      <c r="BC26" s="1322"/>
      <c r="BD26" s="1322"/>
      <c r="BE26" s="674" t="s">
        <v>39</v>
      </c>
      <c r="BF26" s="674"/>
      <c r="BG26" s="675"/>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294"/>
    </row>
    <row r="27" spans="1:122" s="15" customFormat="1" ht="10.5" customHeight="1">
      <c r="A27" s="474" t="s">
        <v>40</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S27" s="1320"/>
      <c r="AT27" s="548"/>
      <c r="AU27" s="548"/>
      <c r="AV27" s="548"/>
      <c r="AW27" s="548"/>
      <c r="AX27" s="549"/>
      <c r="AY27" s="1323"/>
      <c r="AZ27" s="1324"/>
      <c r="BA27" s="1324"/>
      <c r="BB27" s="1324"/>
      <c r="BC27" s="1324"/>
      <c r="BD27" s="1324"/>
      <c r="BE27" s="16"/>
      <c r="BF27" s="169"/>
      <c r="BG27" s="170"/>
      <c r="BJ27" s="548"/>
      <c r="BK27" s="548"/>
      <c r="BL27" s="548"/>
      <c r="BM27" s="548"/>
      <c r="BN27" s="548"/>
      <c r="BO27" s="548"/>
      <c r="BP27" s="1293"/>
      <c r="BQ27" s="671"/>
      <c r="BR27" s="671"/>
      <c r="BS27" s="671"/>
      <c r="BT27" s="671"/>
      <c r="BU27" s="671"/>
      <c r="BV27" s="676"/>
      <c r="BW27" s="676"/>
      <c r="BX27" s="676"/>
      <c r="BY27" s="16"/>
    </row>
    <row r="28" spans="1:122" ht="10.5" customHeight="1">
      <c r="AR28" s="17"/>
      <c r="AS28" s="1294" t="s">
        <v>34</v>
      </c>
      <c r="AT28" s="598"/>
      <c r="AU28" s="598"/>
      <c r="AV28" s="598"/>
      <c r="AW28" s="598"/>
      <c r="AX28" s="599"/>
      <c r="AY28" s="1325"/>
      <c r="AZ28" s="1326"/>
      <c r="BA28" s="1326"/>
      <c r="BB28" s="1326"/>
      <c r="BC28" s="1326"/>
      <c r="BD28" s="1326"/>
      <c r="BE28" s="333" t="s">
        <v>26</v>
      </c>
      <c r="BF28" s="333"/>
      <c r="BG28" s="1295"/>
      <c r="BJ28" s="548"/>
      <c r="BK28" s="548"/>
      <c r="BL28" s="548"/>
      <c r="BM28" s="548"/>
      <c r="BN28" s="548"/>
      <c r="BO28" s="548"/>
      <c r="BP28" s="671"/>
      <c r="BQ28" s="671"/>
      <c r="BR28" s="671"/>
      <c r="BS28" s="671"/>
      <c r="BT28" s="671"/>
      <c r="BU28" s="671"/>
      <c r="BV28" s="16"/>
      <c r="BW28" s="18"/>
      <c r="BX28" s="18"/>
      <c r="BY28" s="5"/>
    </row>
    <row r="29" spans="1:122" ht="15" customHeight="1">
      <c r="AR29" s="17"/>
      <c r="AS29" s="1296" t="s">
        <v>36</v>
      </c>
      <c r="AT29" s="1297"/>
      <c r="AU29" s="1297"/>
      <c r="AV29" s="1297"/>
      <c r="AW29" s="1297"/>
      <c r="AX29" s="1298"/>
      <c r="AY29" s="1302" t="e">
        <f>IF((AM94-BP94)&gt;0,AY23+(AM94-BP94),AY23)</f>
        <v>#N/A</v>
      </c>
      <c r="AZ29" s="1303"/>
      <c r="BA29" s="1303"/>
      <c r="BB29" s="1303"/>
      <c r="BC29" s="1303"/>
      <c r="BD29" s="1303"/>
      <c r="BE29" s="1306" t="s">
        <v>41</v>
      </c>
      <c r="BF29" s="1307"/>
      <c r="BG29" s="1308"/>
      <c r="BJ29" s="598"/>
      <c r="BK29" s="598"/>
      <c r="BL29" s="598"/>
      <c r="BM29" s="598"/>
      <c r="BN29" s="598"/>
      <c r="BO29" s="598"/>
      <c r="BP29" s="671"/>
      <c r="BQ29" s="671"/>
      <c r="BR29" s="671"/>
      <c r="BS29" s="671"/>
      <c r="BT29" s="671"/>
      <c r="BU29" s="671"/>
      <c r="BV29" s="333"/>
      <c r="BW29" s="333"/>
      <c r="BX29" s="933"/>
      <c r="BY29" s="5"/>
    </row>
    <row r="30" spans="1:122" ht="13.5" customHeight="1" thickBot="1">
      <c r="AR30" s="17"/>
      <c r="AS30" s="1299"/>
      <c r="AT30" s="1300"/>
      <c r="AU30" s="1300"/>
      <c r="AV30" s="1300"/>
      <c r="AW30" s="1300"/>
      <c r="AX30" s="1301"/>
      <c r="AY30" s="1304"/>
      <c r="AZ30" s="1305"/>
      <c r="BA30" s="1305"/>
      <c r="BB30" s="1305"/>
      <c r="BC30" s="1305"/>
      <c r="BD30" s="1305"/>
      <c r="BE30" s="1300"/>
      <c r="BF30" s="1300"/>
      <c r="BG30" s="1309"/>
      <c r="BJ30" s="598"/>
      <c r="BK30" s="598"/>
      <c r="BL30" s="598"/>
      <c r="BM30" s="598"/>
      <c r="BN30" s="598"/>
      <c r="BO30" s="598"/>
      <c r="BP30" s="1287"/>
      <c r="BQ30" s="1287"/>
      <c r="BR30" s="1287"/>
      <c r="BS30" s="1287"/>
      <c r="BT30" s="1287"/>
      <c r="BU30" s="1287"/>
      <c r="BV30" s="529"/>
      <c r="BW30" s="933"/>
      <c r="BX30" s="933"/>
      <c r="BY30" s="5"/>
    </row>
    <row r="31" spans="1:122" ht="12" customHeight="1" thickTop="1">
      <c r="AR31" s="17"/>
      <c r="AS31" s="1289" t="s">
        <v>42</v>
      </c>
      <c r="AT31" s="1289"/>
      <c r="AU31" s="1289"/>
      <c r="AV31" s="1289"/>
      <c r="AW31" s="1289"/>
      <c r="AX31" s="1289"/>
      <c r="AY31" s="1289"/>
      <c r="AZ31" s="1289"/>
      <c r="BA31" s="1289"/>
      <c r="BB31" s="1289"/>
      <c r="BC31" s="1289"/>
      <c r="BD31" s="1289"/>
      <c r="BE31" s="1289"/>
      <c r="BF31" s="1289"/>
      <c r="BG31" s="1289"/>
      <c r="BJ31" s="1288"/>
      <c r="BK31" s="1288"/>
      <c r="BL31" s="1288"/>
      <c r="BM31" s="1288"/>
      <c r="BN31" s="1288"/>
      <c r="BO31" s="1288"/>
      <c r="BP31" s="1287"/>
      <c r="BQ31" s="1287"/>
      <c r="BR31" s="1287"/>
      <c r="BS31" s="1287"/>
      <c r="BT31" s="1287"/>
      <c r="BU31" s="1287"/>
      <c r="BV31" s="1288"/>
      <c r="BW31" s="1288"/>
      <c r="BX31" s="1288"/>
      <c r="BY31" s="5"/>
    </row>
    <row r="32" spans="1:122" ht="15" customHeight="1">
      <c r="A32" s="15" t="s">
        <v>43</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21"/>
      <c r="AS32" s="1290"/>
      <c r="AT32" s="1290"/>
      <c r="AU32" s="1290"/>
      <c r="AV32" s="1290"/>
      <c r="AW32" s="1290"/>
      <c r="AX32" s="1290"/>
      <c r="AY32" s="1291"/>
      <c r="AZ32" s="1291"/>
      <c r="BA32" s="1291"/>
      <c r="BB32" s="1291"/>
      <c r="BC32" s="1291"/>
      <c r="BD32" s="1291"/>
      <c r="BE32" s="1292"/>
      <c r="BF32" s="1292"/>
      <c r="BG32" s="1292"/>
    </row>
    <row r="33" spans="2:58" ht="11.25" customHeight="1">
      <c r="B33" s="347" t="s">
        <v>44</v>
      </c>
      <c r="C33" s="538"/>
      <c r="D33" s="347" t="s">
        <v>45</v>
      </c>
      <c r="E33" s="537"/>
      <c r="F33" s="537"/>
      <c r="G33" s="537"/>
      <c r="H33" s="537"/>
      <c r="I33" s="538"/>
      <c r="J33" s="329" t="s">
        <v>46</v>
      </c>
      <c r="K33" s="537"/>
      <c r="L33" s="537"/>
      <c r="M33" s="537"/>
      <c r="N33" s="538"/>
      <c r="O33" s="329" t="s">
        <v>47</v>
      </c>
      <c r="P33" s="330"/>
      <c r="Q33" s="330"/>
      <c r="R33" s="330"/>
      <c r="S33" s="331"/>
      <c r="T33" s="1275">
        <f>R4</f>
        <v>0</v>
      </c>
      <c r="U33" s="1276"/>
      <c r="V33" s="1276"/>
      <c r="W33" s="1276"/>
      <c r="X33" s="1279" t="s">
        <v>48</v>
      </c>
      <c r="Y33" s="1280"/>
      <c r="Z33" s="1280"/>
      <c r="AA33" s="1280"/>
      <c r="AB33" s="1280"/>
      <c r="AC33" s="1280"/>
      <c r="AD33" s="1280"/>
      <c r="AE33" s="1280"/>
      <c r="AF33" s="1280"/>
      <c r="AG33" s="1280"/>
      <c r="AH33" s="1280"/>
      <c r="AI33" s="1280"/>
      <c r="AJ33" s="1280"/>
      <c r="AK33" s="1280"/>
      <c r="AL33" s="1281"/>
      <c r="AM33" s="330" t="s">
        <v>49</v>
      </c>
      <c r="AN33" s="330"/>
      <c r="AO33" s="330"/>
      <c r="AP33" s="330"/>
      <c r="AQ33" s="330"/>
      <c r="AR33" s="330"/>
      <c r="AS33" s="330"/>
      <c r="AT33" s="330"/>
      <c r="AU33" s="330"/>
      <c r="AV33" s="330"/>
      <c r="AW33" s="330"/>
      <c r="AX33" s="330"/>
      <c r="AY33" s="330"/>
      <c r="AZ33" s="330"/>
      <c r="BA33" s="330"/>
      <c r="BB33" s="331"/>
    </row>
    <row r="34" spans="2:58" ht="11.25" customHeight="1">
      <c r="B34" s="539"/>
      <c r="C34" s="541"/>
      <c r="D34" s="539"/>
      <c r="E34" s="540"/>
      <c r="F34" s="540"/>
      <c r="G34" s="540"/>
      <c r="H34" s="540"/>
      <c r="I34" s="541"/>
      <c r="J34" s="539"/>
      <c r="K34" s="540"/>
      <c r="L34" s="540"/>
      <c r="M34" s="540"/>
      <c r="N34" s="541"/>
      <c r="O34" s="332"/>
      <c r="P34" s="333"/>
      <c r="Q34" s="333"/>
      <c r="R34" s="333"/>
      <c r="S34" s="334"/>
      <c r="T34" s="1277"/>
      <c r="U34" s="1278"/>
      <c r="V34" s="1278"/>
      <c r="W34" s="1278"/>
      <c r="X34" s="1282"/>
      <c r="Y34" s="1282"/>
      <c r="Z34" s="1282"/>
      <c r="AA34" s="1282"/>
      <c r="AB34" s="1282"/>
      <c r="AC34" s="1282"/>
      <c r="AD34" s="1282"/>
      <c r="AE34" s="1282"/>
      <c r="AF34" s="1282"/>
      <c r="AG34" s="1282"/>
      <c r="AH34" s="1282"/>
      <c r="AI34" s="1282"/>
      <c r="AJ34" s="1282"/>
      <c r="AK34" s="1282"/>
      <c r="AL34" s="1283"/>
      <c r="AM34" s="333"/>
      <c r="AN34" s="333"/>
      <c r="AO34" s="333"/>
      <c r="AP34" s="333"/>
      <c r="AQ34" s="333"/>
      <c r="AR34" s="333"/>
      <c r="AS34" s="333"/>
      <c r="AT34" s="333"/>
      <c r="AU34" s="333"/>
      <c r="AV34" s="333"/>
      <c r="AW34" s="333"/>
      <c r="AX34" s="333"/>
      <c r="AY34" s="333"/>
      <c r="AZ34" s="333"/>
      <c r="BA34" s="333"/>
      <c r="BB34" s="334"/>
    </row>
    <row r="35" spans="2:58" ht="11.25" customHeight="1">
      <c r="B35" s="539"/>
      <c r="C35" s="541"/>
      <c r="D35" s="539"/>
      <c r="E35" s="540"/>
      <c r="F35" s="540"/>
      <c r="G35" s="540"/>
      <c r="H35" s="540"/>
      <c r="I35" s="541"/>
      <c r="J35" s="539"/>
      <c r="K35" s="540"/>
      <c r="L35" s="540"/>
      <c r="M35" s="540"/>
      <c r="N35" s="541"/>
      <c r="O35" s="1239" t="s">
        <v>50</v>
      </c>
      <c r="P35" s="1240"/>
      <c r="Q35" s="1240"/>
      <c r="R35" s="1240"/>
      <c r="S35" s="1241"/>
      <c r="T35" s="1242" t="s">
        <v>51</v>
      </c>
      <c r="U35" s="1243"/>
      <c r="V35" s="1243"/>
      <c r="W35" s="1243"/>
      <c r="X35" s="1243"/>
      <c r="Y35" s="1243"/>
      <c r="Z35" s="1243"/>
      <c r="AA35" s="1244"/>
      <c r="AB35" s="1248" t="s">
        <v>52</v>
      </c>
      <c r="AC35" s="1243"/>
      <c r="AD35" s="1243"/>
      <c r="AE35" s="1243"/>
      <c r="AF35" s="1243"/>
      <c r="AG35" s="1243"/>
      <c r="AH35" s="1243"/>
      <c r="AI35" s="1251" t="s">
        <v>53</v>
      </c>
      <c r="AJ35" s="1252"/>
      <c r="AK35" s="1252"/>
      <c r="AL35" s="1253"/>
      <c r="AM35" s="1260" t="s">
        <v>54</v>
      </c>
      <c r="AN35" s="1261"/>
      <c r="AO35" s="1261"/>
      <c r="AP35" s="1262"/>
      <c r="AQ35" s="529" t="s">
        <v>55</v>
      </c>
      <c r="AR35" s="529"/>
      <c r="AS35" s="529"/>
      <c r="AT35" s="529"/>
      <c r="AU35" s="529"/>
      <c r="AV35" s="529"/>
      <c r="AW35" s="529"/>
      <c r="AX35" s="529"/>
      <c r="AY35" s="529"/>
      <c r="AZ35" s="529"/>
      <c r="BA35" s="529"/>
      <c r="BB35" s="530"/>
    </row>
    <row r="36" spans="2:58" ht="11.25" customHeight="1">
      <c r="B36" s="539"/>
      <c r="C36" s="541"/>
      <c r="D36" s="539"/>
      <c r="E36" s="540"/>
      <c r="F36" s="540"/>
      <c r="G36" s="540"/>
      <c r="H36" s="540"/>
      <c r="I36" s="541"/>
      <c r="J36" s="539"/>
      <c r="K36" s="540"/>
      <c r="L36" s="540"/>
      <c r="M36" s="540"/>
      <c r="N36" s="541"/>
      <c r="O36" s="1266"/>
      <c r="P36" s="1267"/>
      <c r="Q36" s="1267"/>
      <c r="R36" s="1267"/>
      <c r="S36" s="1270" t="s">
        <v>26</v>
      </c>
      <c r="T36" s="1245"/>
      <c r="U36" s="1246"/>
      <c r="V36" s="1246"/>
      <c r="W36" s="1246"/>
      <c r="X36" s="1246"/>
      <c r="Y36" s="1246"/>
      <c r="Z36" s="1246"/>
      <c r="AA36" s="1247"/>
      <c r="AB36" s="1249"/>
      <c r="AC36" s="1246"/>
      <c r="AD36" s="1246"/>
      <c r="AE36" s="1246"/>
      <c r="AF36" s="1246"/>
      <c r="AG36" s="1246"/>
      <c r="AH36" s="1250"/>
      <c r="AI36" s="1254"/>
      <c r="AJ36" s="1255"/>
      <c r="AK36" s="1255"/>
      <c r="AL36" s="1256"/>
      <c r="AM36" s="646"/>
      <c r="AN36" s="333"/>
      <c r="AO36" s="333"/>
      <c r="AP36" s="1263"/>
      <c r="AQ36" s="529"/>
      <c r="AR36" s="529"/>
      <c r="AS36" s="529"/>
      <c r="AT36" s="529"/>
      <c r="AU36" s="529"/>
      <c r="AV36" s="529"/>
      <c r="AW36" s="529"/>
      <c r="AX36" s="529"/>
      <c r="AY36" s="529"/>
      <c r="AZ36" s="529"/>
      <c r="BA36" s="529"/>
      <c r="BB36" s="530"/>
      <c r="BF36" s="5"/>
    </row>
    <row r="37" spans="2:58" ht="11.25" customHeight="1" thickBot="1">
      <c r="B37" s="1083"/>
      <c r="C37" s="1084"/>
      <c r="D37" s="1083"/>
      <c r="E37" s="1085"/>
      <c r="F37" s="1085"/>
      <c r="G37" s="1085"/>
      <c r="H37" s="1085"/>
      <c r="I37" s="1084"/>
      <c r="J37" s="1083"/>
      <c r="K37" s="1085"/>
      <c r="L37" s="1085"/>
      <c r="M37" s="1085"/>
      <c r="N37" s="1084"/>
      <c r="O37" s="1268"/>
      <c r="P37" s="1269"/>
      <c r="Q37" s="1269"/>
      <c r="R37" s="1269"/>
      <c r="S37" s="1271"/>
      <c r="T37" s="1272" t="s">
        <v>56</v>
      </c>
      <c r="U37" s="1273"/>
      <c r="V37" s="1273"/>
      <c r="W37" s="1274"/>
      <c r="X37" s="1284" t="s">
        <v>57</v>
      </c>
      <c r="Y37" s="1273"/>
      <c r="Z37" s="1274"/>
      <c r="AA37" s="22"/>
      <c r="AB37" s="1272" t="s">
        <v>56</v>
      </c>
      <c r="AC37" s="1273"/>
      <c r="AD37" s="1273"/>
      <c r="AE37" s="1285" t="s">
        <v>57</v>
      </c>
      <c r="AF37" s="1286"/>
      <c r="AG37" s="1286"/>
      <c r="AH37" s="23"/>
      <c r="AI37" s="1257"/>
      <c r="AJ37" s="1258"/>
      <c r="AK37" s="1258"/>
      <c r="AL37" s="1259"/>
      <c r="AM37" s="1264"/>
      <c r="AN37" s="678"/>
      <c r="AO37" s="678"/>
      <c r="AP37" s="1265"/>
      <c r="AQ37" s="666"/>
      <c r="AR37" s="666"/>
      <c r="AS37" s="666"/>
      <c r="AT37" s="666"/>
      <c r="AU37" s="666"/>
      <c r="AV37" s="666"/>
      <c r="AW37" s="666"/>
      <c r="AX37" s="666"/>
      <c r="AY37" s="666"/>
      <c r="AZ37" s="666"/>
      <c r="BA37" s="666"/>
      <c r="BB37" s="667"/>
    </row>
    <row r="38" spans="2:58" ht="11.25" customHeight="1" thickTop="1">
      <c r="B38" s="1011" t="s">
        <v>58</v>
      </c>
      <c r="C38" s="1230"/>
      <c r="D38" s="1036" t="s">
        <v>59</v>
      </c>
      <c r="E38" s="1079"/>
      <c r="F38" s="1079"/>
      <c r="G38" s="1079"/>
      <c r="H38" s="1079"/>
      <c r="I38" s="1080"/>
      <c r="J38" s="1081" t="s">
        <v>60</v>
      </c>
      <c r="K38" s="1065"/>
      <c r="L38" s="1065"/>
      <c r="M38" s="1065"/>
      <c r="N38" s="1082"/>
      <c r="O38" s="1164"/>
      <c r="P38" s="1165"/>
      <c r="Q38" s="1165"/>
      <c r="R38" s="1165"/>
      <c r="S38" s="697" t="s">
        <v>26</v>
      </c>
      <c r="T38" s="1228"/>
      <c r="U38" s="1225"/>
      <c r="V38" s="1225"/>
      <c r="W38" s="1225"/>
      <c r="X38" s="1224"/>
      <c r="Y38" s="1225"/>
      <c r="Z38" s="1226"/>
      <c r="AA38" s="1227" t="s">
        <v>26</v>
      </c>
      <c r="AB38" s="1228"/>
      <c r="AC38" s="1225"/>
      <c r="AD38" s="1226"/>
      <c r="AE38" s="1224"/>
      <c r="AF38" s="1225"/>
      <c r="AG38" s="1226"/>
      <c r="AH38" s="1227" t="s">
        <v>26</v>
      </c>
      <c r="AI38" s="1229"/>
      <c r="AJ38" s="1225"/>
      <c r="AK38" s="1225"/>
      <c r="AL38" s="1218" t="s">
        <v>26</v>
      </c>
      <c r="AM38" s="1219">
        <f>T38+X38+AB38+AE38+AI38</f>
        <v>0</v>
      </c>
      <c r="AN38" s="1220"/>
      <c r="AO38" s="1220"/>
      <c r="AP38" s="1221"/>
      <c r="AQ38" s="1222" t="s">
        <v>61</v>
      </c>
      <c r="AR38" s="1222"/>
      <c r="AS38" s="1222"/>
      <c r="AT38" s="1222"/>
      <c r="AU38" s="1222"/>
      <c r="AV38" s="1066">
        <f>ROUNDDOWN(AM38/3,1)</f>
        <v>0</v>
      </c>
      <c r="AW38" s="1066"/>
      <c r="AX38" s="1066"/>
      <c r="AY38" s="1066"/>
      <c r="AZ38" s="696" t="s">
        <v>26</v>
      </c>
      <c r="BA38" s="696"/>
      <c r="BB38" s="541"/>
    </row>
    <row r="39" spans="2:58" ht="11.25" customHeight="1">
      <c r="B39" s="1013"/>
      <c r="C39" s="1015"/>
      <c r="D39" s="1030"/>
      <c r="E39" s="1031"/>
      <c r="F39" s="1031"/>
      <c r="G39" s="1031"/>
      <c r="H39" s="1031"/>
      <c r="I39" s="1032"/>
      <c r="J39" s="335"/>
      <c r="K39" s="336"/>
      <c r="L39" s="336"/>
      <c r="M39" s="336"/>
      <c r="N39" s="337"/>
      <c r="O39" s="1164"/>
      <c r="P39" s="1165"/>
      <c r="Q39" s="1165"/>
      <c r="R39" s="1165"/>
      <c r="S39" s="697"/>
      <c r="T39" s="972"/>
      <c r="U39" s="973"/>
      <c r="V39" s="973"/>
      <c r="W39" s="973"/>
      <c r="X39" s="1170"/>
      <c r="Y39" s="973"/>
      <c r="Z39" s="1171"/>
      <c r="AA39" s="1122"/>
      <c r="AB39" s="972"/>
      <c r="AC39" s="973"/>
      <c r="AD39" s="1171"/>
      <c r="AE39" s="1170"/>
      <c r="AF39" s="973"/>
      <c r="AG39" s="1171"/>
      <c r="AH39" s="1122"/>
      <c r="AI39" s="1190"/>
      <c r="AJ39" s="973"/>
      <c r="AK39" s="973"/>
      <c r="AL39" s="1133"/>
      <c r="AM39" s="1158"/>
      <c r="AN39" s="1021"/>
      <c r="AO39" s="1021"/>
      <c r="AP39" s="1159"/>
      <c r="AQ39" s="959"/>
      <c r="AR39" s="959"/>
      <c r="AS39" s="959"/>
      <c r="AT39" s="959"/>
      <c r="AU39" s="959"/>
      <c r="AV39" s="1008"/>
      <c r="AW39" s="1008"/>
      <c r="AX39" s="1008"/>
      <c r="AY39" s="1008"/>
      <c r="AZ39" s="704"/>
      <c r="BA39" s="704"/>
      <c r="BB39" s="544"/>
    </row>
    <row r="40" spans="2:58" ht="11.25" customHeight="1">
      <c r="B40" s="1013"/>
      <c r="C40" s="1015"/>
      <c r="D40" s="1002" t="s">
        <v>62</v>
      </c>
      <c r="E40" s="1028"/>
      <c r="F40" s="1028"/>
      <c r="G40" s="1028"/>
      <c r="H40" s="1028"/>
      <c r="I40" s="1029"/>
      <c r="J40" s="329" t="s">
        <v>60</v>
      </c>
      <c r="K40" s="330"/>
      <c r="L40" s="330"/>
      <c r="M40" s="330"/>
      <c r="N40" s="331"/>
      <c r="O40" s="1232"/>
      <c r="P40" s="1233"/>
      <c r="Q40" s="1233"/>
      <c r="R40" s="1233"/>
      <c r="S40" s="819" t="s">
        <v>26</v>
      </c>
      <c r="T40" s="1237"/>
      <c r="U40" s="1238"/>
      <c r="V40" s="1238"/>
      <c r="W40" s="1238"/>
      <c r="X40" s="1168"/>
      <c r="Y40" s="1238"/>
      <c r="Z40" s="1169"/>
      <c r="AA40" s="1160" t="s">
        <v>26</v>
      </c>
      <c r="AB40" s="962"/>
      <c r="AC40" s="963"/>
      <c r="AD40" s="1169"/>
      <c r="AE40" s="1168"/>
      <c r="AF40" s="963"/>
      <c r="AG40" s="1169"/>
      <c r="AH40" s="1160" t="s">
        <v>26</v>
      </c>
      <c r="AI40" s="1193"/>
      <c r="AJ40" s="963"/>
      <c r="AK40" s="963"/>
      <c r="AL40" s="1129" t="s">
        <v>26</v>
      </c>
      <c r="AM40" s="1018">
        <f>T40+X40+AB40+AE40+AI40+T42+X42+AB42+AE42+AI42</f>
        <v>0</v>
      </c>
      <c r="AN40" s="1000"/>
      <c r="AO40" s="1000"/>
      <c r="AP40" s="1131"/>
      <c r="AQ40" s="275" t="s">
        <v>63</v>
      </c>
      <c r="AR40" s="330"/>
      <c r="AS40" s="330"/>
      <c r="AT40" s="330"/>
      <c r="AU40" s="330"/>
      <c r="AV40" s="1025">
        <f>ROUNDDOWN(AM40/6,1)</f>
        <v>0</v>
      </c>
      <c r="AW40" s="1025"/>
      <c r="AX40" s="1025"/>
      <c r="AY40" s="1025"/>
      <c r="AZ40" s="694" t="s">
        <v>26</v>
      </c>
      <c r="BA40" s="694"/>
      <c r="BB40" s="538"/>
    </row>
    <row r="41" spans="2:58" ht="11.25" customHeight="1">
      <c r="B41" s="1013"/>
      <c r="C41" s="1015"/>
      <c r="D41" s="1030"/>
      <c r="E41" s="1031"/>
      <c r="F41" s="1031"/>
      <c r="G41" s="1031"/>
      <c r="H41" s="1031"/>
      <c r="I41" s="1032"/>
      <c r="J41" s="335"/>
      <c r="K41" s="336"/>
      <c r="L41" s="336"/>
      <c r="M41" s="336"/>
      <c r="N41" s="337"/>
      <c r="O41" s="1232"/>
      <c r="P41" s="1233"/>
      <c r="Q41" s="1233"/>
      <c r="R41" s="1233"/>
      <c r="S41" s="819"/>
      <c r="T41" s="972"/>
      <c r="U41" s="973"/>
      <c r="V41" s="973"/>
      <c r="W41" s="973"/>
      <c r="X41" s="1170"/>
      <c r="Y41" s="973"/>
      <c r="Z41" s="1171"/>
      <c r="AA41" s="1122"/>
      <c r="AB41" s="972"/>
      <c r="AC41" s="973"/>
      <c r="AD41" s="1171"/>
      <c r="AE41" s="1170"/>
      <c r="AF41" s="973"/>
      <c r="AG41" s="1171"/>
      <c r="AH41" s="1122"/>
      <c r="AI41" s="1190"/>
      <c r="AJ41" s="973"/>
      <c r="AK41" s="973"/>
      <c r="AL41" s="1133"/>
      <c r="AM41" s="1033"/>
      <c r="AN41" s="1034"/>
      <c r="AO41" s="1034"/>
      <c r="AP41" s="1192"/>
      <c r="AQ41" s="646"/>
      <c r="AR41" s="333"/>
      <c r="AS41" s="333"/>
      <c r="AT41" s="333"/>
      <c r="AU41" s="333"/>
      <c r="AV41" s="1026"/>
      <c r="AW41" s="1026"/>
      <c r="AX41" s="1026"/>
      <c r="AY41" s="1026"/>
      <c r="AZ41" s="696"/>
      <c r="BA41" s="696"/>
      <c r="BB41" s="541"/>
    </row>
    <row r="42" spans="2:58" ht="11.25" customHeight="1">
      <c r="B42" s="1013"/>
      <c r="C42" s="1015"/>
      <c r="D42" s="1036" t="s">
        <v>64</v>
      </c>
      <c r="E42" s="1079"/>
      <c r="F42" s="1079"/>
      <c r="G42" s="1079"/>
      <c r="H42" s="1079"/>
      <c r="I42" s="1080"/>
      <c r="J42" s="332" t="s">
        <v>60</v>
      </c>
      <c r="K42" s="333"/>
      <c r="L42" s="333"/>
      <c r="M42" s="333"/>
      <c r="N42" s="334"/>
      <c r="O42" s="1166"/>
      <c r="P42" s="1167"/>
      <c r="Q42" s="1167"/>
      <c r="R42" s="1167"/>
      <c r="S42" s="705" t="s">
        <v>26</v>
      </c>
      <c r="T42" s="1172"/>
      <c r="U42" s="1217"/>
      <c r="V42" s="1217"/>
      <c r="W42" s="1217"/>
      <c r="X42" s="1234"/>
      <c r="Y42" s="1217"/>
      <c r="Z42" s="1235"/>
      <c r="AA42" s="1223" t="s">
        <v>26</v>
      </c>
      <c r="AB42" s="1172"/>
      <c r="AC42" s="1173"/>
      <c r="AD42" s="1235"/>
      <c r="AE42" s="1234"/>
      <c r="AF42" s="1173"/>
      <c r="AG42" s="1235"/>
      <c r="AH42" s="1223" t="s">
        <v>26</v>
      </c>
      <c r="AI42" s="1189"/>
      <c r="AJ42" s="1173"/>
      <c r="AK42" s="1173"/>
      <c r="AL42" s="1163" t="s">
        <v>26</v>
      </c>
      <c r="AM42" s="1033"/>
      <c r="AN42" s="1034"/>
      <c r="AO42" s="1034"/>
      <c r="AP42" s="1192"/>
      <c r="AQ42" s="646"/>
      <c r="AR42" s="333"/>
      <c r="AS42" s="333"/>
      <c r="AT42" s="333"/>
      <c r="AU42" s="333"/>
      <c r="AV42" s="1026"/>
      <c r="AW42" s="1026"/>
      <c r="AX42" s="1026"/>
      <c r="AY42" s="1026"/>
      <c r="AZ42" s="696"/>
      <c r="BA42" s="696"/>
      <c r="BB42" s="541"/>
    </row>
    <row r="43" spans="2:58" ht="11.25" customHeight="1" thickBot="1">
      <c r="B43" s="1013"/>
      <c r="C43" s="1015"/>
      <c r="D43" s="1211"/>
      <c r="E43" s="1212"/>
      <c r="F43" s="1212"/>
      <c r="G43" s="1212"/>
      <c r="H43" s="1212"/>
      <c r="I43" s="1213"/>
      <c r="J43" s="1099"/>
      <c r="K43" s="995"/>
      <c r="L43" s="995"/>
      <c r="M43" s="995"/>
      <c r="N43" s="1093"/>
      <c r="O43" s="1214"/>
      <c r="P43" s="1215"/>
      <c r="Q43" s="1215"/>
      <c r="R43" s="1215"/>
      <c r="S43" s="1216"/>
      <c r="T43" s="964"/>
      <c r="U43" s="965"/>
      <c r="V43" s="965"/>
      <c r="W43" s="965"/>
      <c r="X43" s="1180"/>
      <c r="Y43" s="965"/>
      <c r="Z43" s="1181"/>
      <c r="AA43" s="1188"/>
      <c r="AB43" s="964"/>
      <c r="AC43" s="965"/>
      <c r="AD43" s="1181"/>
      <c r="AE43" s="1180"/>
      <c r="AF43" s="965"/>
      <c r="AG43" s="1181"/>
      <c r="AH43" s="1188"/>
      <c r="AI43" s="1197"/>
      <c r="AJ43" s="965"/>
      <c r="AK43" s="965"/>
      <c r="AL43" s="1130"/>
      <c r="AM43" s="1128"/>
      <c r="AN43" s="952"/>
      <c r="AO43" s="952"/>
      <c r="AP43" s="1132"/>
      <c r="AQ43" s="1236"/>
      <c r="AR43" s="995"/>
      <c r="AS43" s="995"/>
      <c r="AT43" s="995"/>
      <c r="AU43" s="995"/>
      <c r="AV43" s="1198"/>
      <c r="AW43" s="1198"/>
      <c r="AX43" s="1198"/>
      <c r="AY43" s="1198"/>
      <c r="AZ43" s="954"/>
      <c r="BA43" s="954"/>
      <c r="BB43" s="1210"/>
    </row>
    <row r="44" spans="2:58" ht="11.25" customHeight="1">
      <c r="B44" s="1013"/>
      <c r="C44" s="1015"/>
      <c r="D44" s="1207" t="s">
        <v>65</v>
      </c>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1208"/>
      <c r="AM44" s="1208"/>
      <c r="AN44" s="1208"/>
      <c r="AO44" s="1208"/>
      <c r="AP44" s="1208"/>
      <c r="AQ44" s="1208"/>
      <c r="AR44" s="1208"/>
      <c r="AS44" s="1208"/>
      <c r="AT44" s="1208"/>
      <c r="AU44" s="1208"/>
      <c r="AV44" s="1208"/>
      <c r="AW44" s="1208"/>
      <c r="AX44" s="1208"/>
      <c r="AY44" s="1208"/>
      <c r="AZ44" s="1208"/>
      <c r="BA44" s="1208"/>
      <c r="BB44" s="1209"/>
    </row>
    <row r="45" spans="2:58" ht="11.25" customHeight="1">
      <c r="B45" s="1013"/>
      <c r="C45" s="1015"/>
      <c r="D45" s="1183" t="s">
        <v>66</v>
      </c>
      <c r="E45" s="1037"/>
      <c r="F45" s="1037"/>
      <c r="G45" s="1037"/>
      <c r="H45" s="1037"/>
      <c r="I45" s="1038"/>
      <c r="J45" s="332" t="s">
        <v>67</v>
      </c>
      <c r="K45" s="333"/>
      <c r="L45" s="333"/>
      <c r="M45" s="333"/>
      <c r="N45" s="334"/>
      <c r="O45" s="1185"/>
      <c r="P45" s="1186"/>
      <c r="Q45" s="1186"/>
      <c r="R45" s="1186"/>
      <c r="S45" s="1187"/>
      <c r="T45" s="962"/>
      <c r="U45" s="963"/>
      <c r="V45" s="963"/>
      <c r="W45" s="963"/>
      <c r="X45" s="963"/>
      <c r="Y45" s="963"/>
      <c r="Z45" s="963"/>
      <c r="AA45" s="1144" t="s">
        <v>26</v>
      </c>
      <c r="AB45" s="962"/>
      <c r="AC45" s="963"/>
      <c r="AD45" s="963"/>
      <c r="AE45" s="963"/>
      <c r="AF45" s="963"/>
      <c r="AG45" s="963"/>
      <c r="AH45" s="1123" t="s">
        <v>26</v>
      </c>
      <c r="AI45" s="1193"/>
      <c r="AJ45" s="963"/>
      <c r="AK45" s="963"/>
      <c r="AL45" s="1129" t="s">
        <v>26</v>
      </c>
      <c r="AM45" s="1191">
        <f>T45+AB45+AI45</f>
        <v>0</v>
      </c>
      <c r="AN45" s="1034"/>
      <c r="AO45" s="1034"/>
      <c r="AP45" s="1192"/>
      <c r="AQ45" s="333" t="s">
        <v>68</v>
      </c>
      <c r="AR45" s="333"/>
      <c r="AS45" s="333"/>
      <c r="AT45" s="333"/>
      <c r="AU45" s="333"/>
      <c r="AV45" s="1027">
        <f>ROUNDDOWN(AM45/6,1)</f>
        <v>0</v>
      </c>
      <c r="AW45" s="1027"/>
      <c r="AX45" s="1027"/>
      <c r="AY45" s="1027"/>
      <c r="AZ45" s="696" t="s">
        <v>26</v>
      </c>
      <c r="BA45" s="696"/>
      <c r="BB45" s="1174"/>
    </row>
    <row r="46" spans="2:58" ht="11.25" customHeight="1">
      <c r="B46" s="1013"/>
      <c r="C46" s="1015"/>
      <c r="D46" s="1183"/>
      <c r="E46" s="1037"/>
      <c r="F46" s="1037"/>
      <c r="G46" s="1037"/>
      <c r="H46" s="1037"/>
      <c r="I46" s="1038"/>
      <c r="J46" s="332"/>
      <c r="K46" s="333"/>
      <c r="L46" s="333"/>
      <c r="M46" s="333"/>
      <c r="N46" s="334"/>
      <c r="O46" s="1194"/>
      <c r="P46" s="1195"/>
      <c r="Q46" s="1195"/>
      <c r="R46" s="1195"/>
      <c r="S46" s="1196"/>
      <c r="T46" s="972"/>
      <c r="U46" s="973"/>
      <c r="V46" s="973"/>
      <c r="W46" s="973"/>
      <c r="X46" s="973"/>
      <c r="Y46" s="973"/>
      <c r="Z46" s="973"/>
      <c r="AA46" s="1162"/>
      <c r="AB46" s="1172"/>
      <c r="AC46" s="1173"/>
      <c r="AD46" s="1173"/>
      <c r="AE46" s="1173"/>
      <c r="AF46" s="1173"/>
      <c r="AG46" s="1173"/>
      <c r="AH46" s="1123"/>
      <c r="AI46" s="1190"/>
      <c r="AJ46" s="973"/>
      <c r="AK46" s="973"/>
      <c r="AL46" s="1133"/>
      <c r="AM46" s="1158"/>
      <c r="AN46" s="1021"/>
      <c r="AO46" s="1021"/>
      <c r="AP46" s="1159"/>
      <c r="AQ46" s="336"/>
      <c r="AR46" s="336"/>
      <c r="AS46" s="336"/>
      <c r="AT46" s="336"/>
      <c r="AU46" s="336"/>
      <c r="AV46" s="1008"/>
      <c r="AW46" s="1008"/>
      <c r="AX46" s="1008"/>
      <c r="AY46" s="1008"/>
      <c r="AZ46" s="704"/>
      <c r="BA46" s="704"/>
      <c r="BB46" s="1206"/>
    </row>
    <row r="47" spans="2:58" ht="11.25" customHeight="1">
      <c r="B47" s="1013"/>
      <c r="C47" s="1015"/>
      <c r="D47" s="1182" t="s">
        <v>69</v>
      </c>
      <c r="E47" s="1003"/>
      <c r="F47" s="1003"/>
      <c r="G47" s="1003"/>
      <c r="H47" s="1003"/>
      <c r="I47" s="1004"/>
      <c r="J47" s="714" t="s">
        <v>67</v>
      </c>
      <c r="K47" s="694"/>
      <c r="L47" s="694"/>
      <c r="M47" s="694"/>
      <c r="N47" s="695"/>
      <c r="O47" s="1203"/>
      <c r="P47" s="1204"/>
      <c r="Q47" s="1204"/>
      <c r="R47" s="1204"/>
      <c r="S47" s="1205"/>
      <c r="T47" s="962"/>
      <c r="U47" s="963"/>
      <c r="V47" s="963"/>
      <c r="W47" s="963"/>
      <c r="X47" s="963"/>
      <c r="Y47" s="963"/>
      <c r="Z47" s="963"/>
      <c r="AA47" s="1144" t="s">
        <v>26</v>
      </c>
      <c r="AB47" s="962"/>
      <c r="AC47" s="963"/>
      <c r="AD47" s="963"/>
      <c r="AE47" s="963"/>
      <c r="AF47" s="963"/>
      <c r="AG47" s="1169"/>
      <c r="AH47" s="1123" t="s">
        <v>26</v>
      </c>
      <c r="AI47" s="1193"/>
      <c r="AJ47" s="963"/>
      <c r="AK47" s="963"/>
      <c r="AL47" s="1129" t="s">
        <v>26</v>
      </c>
      <c r="AM47" s="1157">
        <f>T47+AB47+T49+X49+AB49+AE49+AI47+AI49</f>
        <v>0</v>
      </c>
      <c r="AN47" s="1000"/>
      <c r="AO47" s="1000"/>
      <c r="AP47" s="1131"/>
      <c r="AQ47" s="330" t="s">
        <v>70</v>
      </c>
      <c r="AR47" s="330"/>
      <c r="AS47" s="330"/>
      <c r="AT47" s="330"/>
      <c r="AU47" s="330"/>
      <c r="AV47" s="1025">
        <f>ROUNDDOWN(AM47/15,1)</f>
        <v>0</v>
      </c>
      <c r="AW47" s="1025"/>
      <c r="AX47" s="1025"/>
      <c r="AY47" s="1025"/>
      <c r="AZ47" s="694" t="s">
        <v>26</v>
      </c>
      <c r="BA47" s="694"/>
      <c r="BB47" s="1199"/>
    </row>
    <row r="48" spans="2:58" ht="11.25" customHeight="1">
      <c r="B48" s="1013"/>
      <c r="C48" s="1015"/>
      <c r="D48" s="1183"/>
      <c r="E48" s="1037"/>
      <c r="F48" s="1037"/>
      <c r="G48" s="1037"/>
      <c r="H48" s="1037"/>
      <c r="I48" s="1038"/>
      <c r="J48" s="937"/>
      <c r="K48" s="696"/>
      <c r="L48" s="696"/>
      <c r="M48" s="696"/>
      <c r="N48" s="697"/>
      <c r="O48" s="1185"/>
      <c r="P48" s="1186"/>
      <c r="Q48" s="1186"/>
      <c r="R48" s="1186"/>
      <c r="S48" s="1187"/>
      <c r="T48" s="972"/>
      <c r="U48" s="973"/>
      <c r="V48" s="973"/>
      <c r="W48" s="973"/>
      <c r="X48" s="973"/>
      <c r="Y48" s="973"/>
      <c r="Z48" s="973"/>
      <c r="AA48" s="1162"/>
      <c r="AB48" s="972"/>
      <c r="AC48" s="973"/>
      <c r="AD48" s="973"/>
      <c r="AE48" s="973"/>
      <c r="AF48" s="973"/>
      <c r="AG48" s="1171"/>
      <c r="AH48" s="1123"/>
      <c r="AI48" s="1190"/>
      <c r="AJ48" s="973"/>
      <c r="AK48" s="973"/>
      <c r="AL48" s="1133"/>
      <c r="AM48" s="1191"/>
      <c r="AN48" s="1034"/>
      <c r="AO48" s="1034"/>
      <c r="AP48" s="1192"/>
      <c r="AQ48" s="333"/>
      <c r="AR48" s="333"/>
      <c r="AS48" s="333"/>
      <c r="AT48" s="333"/>
      <c r="AU48" s="333"/>
      <c r="AV48" s="1026"/>
      <c r="AW48" s="1026"/>
      <c r="AX48" s="1026"/>
      <c r="AY48" s="1026"/>
      <c r="AZ48" s="696"/>
      <c r="BA48" s="696"/>
      <c r="BB48" s="1174"/>
    </row>
    <row r="49" spans="2:54" ht="11.25" customHeight="1">
      <c r="B49" s="1013"/>
      <c r="C49" s="1015"/>
      <c r="D49" s="1183"/>
      <c r="E49" s="1037"/>
      <c r="F49" s="1037"/>
      <c r="G49" s="1037"/>
      <c r="H49" s="1037"/>
      <c r="I49" s="1038"/>
      <c r="J49" s="714" t="s">
        <v>71</v>
      </c>
      <c r="K49" s="694"/>
      <c r="L49" s="694"/>
      <c r="M49" s="694"/>
      <c r="N49" s="695"/>
      <c r="O49" s="1176"/>
      <c r="P49" s="1177"/>
      <c r="Q49" s="1177"/>
      <c r="R49" s="1177"/>
      <c r="S49" s="695" t="s">
        <v>26</v>
      </c>
      <c r="T49" s="962"/>
      <c r="U49" s="963"/>
      <c r="V49" s="963"/>
      <c r="W49" s="963"/>
      <c r="X49" s="1168"/>
      <c r="Y49" s="963"/>
      <c r="Z49" s="963"/>
      <c r="AA49" s="1144" t="s">
        <v>26</v>
      </c>
      <c r="AB49" s="962"/>
      <c r="AC49" s="963"/>
      <c r="AD49" s="1169"/>
      <c r="AE49" s="1168"/>
      <c r="AF49" s="963"/>
      <c r="AG49" s="1169"/>
      <c r="AH49" s="1160" t="s">
        <v>26</v>
      </c>
      <c r="AI49" s="1189"/>
      <c r="AJ49" s="1173"/>
      <c r="AK49" s="1173"/>
      <c r="AL49" s="1163" t="s">
        <v>26</v>
      </c>
      <c r="AM49" s="1191"/>
      <c r="AN49" s="1034"/>
      <c r="AO49" s="1034"/>
      <c r="AP49" s="1192"/>
      <c r="AQ49" s="333"/>
      <c r="AR49" s="333"/>
      <c r="AS49" s="333"/>
      <c r="AT49" s="333"/>
      <c r="AU49" s="333"/>
      <c r="AV49" s="1026"/>
      <c r="AW49" s="1026"/>
      <c r="AX49" s="1026"/>
      <c r="AY49" s="1026"/>
      <c r="AZ49" s="696"/>
      <c r="BA49" s="696"/>
      <c r="BB49" s="1174"/>
    </row>
    <row r="50" spans="2:54" ht="11.25" customHeight="1" thickBot="1">
      <c r="B50" s="1013"/>
      <c r="C50" s="1015"/>
      <c r="D50" s="1184"/>
      <c r="E50" s="1006"/>
      <c r="F50" s="1006"/>
      <c r="G50" s="1006"/>
      <c r="H50" s="1006"/>
      <c r="I50" s="1007"/>
      <c r="J50" s="1175"/>
      <c r="K50" s="954"/>
      <c r="L50" s="954"/>
      <c r="M50" s="954"/>
      <c r="N50" s="975"/>
      <c r="O50" s="1178"/>
      <c r="P50" s="1179"/>
      <c r="Q50" s="1179"/>
      <c r="R50" s="1179"/>
      <c r="S50" s="975"/>
      <c r="T50" s="964"/>
      <c r="U50" s="965"/>
      <c r="V50" s="965"/>
      <c r="W50" s="965"/>
      <c r="X50" s="1180"/>
      <c r="Y50" s="965"/>
      <c r="Z50" s="965"/>
      <c r="AA50" s="1145"/>
      <c r="AB50" s="964"/>
      <c r="AC50" s="965"/>
      <c r="AD50" s="1181"/>
      <c r="AE50" s="1180"/>
      <c r="AF50" s="965"/>
      <c r="AG50" s="1181"/>
      <c r="AH50" s="1188"/>
      <c r="AI50" s="1197"/>
      <c r="AJ50" s="965"/>
      <c r="AK50" s="965"/>
      <c r="AL50" s="1130"/>
      <c r="AM50" s="1158"/>
      <c r="AN50" s="1021"/>
      <c r="AO50" s="1021"/>
      <c r="AP50" s="1159"/>
      <c r="AQ50" s="336"/>
      <c r="AR50" s="336"/>
      <c r="AS50" s="336"/>
      <c r="AT50" s="336"/>
      <c r="AU50" s="336"/>
      <c r="AV50" s="1027"/>
      <c r="AW50" s="1027"/>
      <c r="AX50" s="1027"/>
      <c r="AY50" s="1027"/>
      <c r="AZ50" s="954"/>
      <c r="BA50" s="954"/>
      <c r="BB50" s="948"/>
    </row>
    <row r="51" spans="2:54" ht="11.25" customHeight="1">
      <c r="B51" s="1013"/>
      <c r="C51" s="1015"/>
      <c r="D51" s="1207" t="s">
        <v>72</v>
      </c>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1208"/>
      <c r="AI51" s="1208"/>
      <c r="AJ51" s="1208"/>
      <c r="AK51" s="1208"/>
      <c r="AL51" s="1208"/>
      <c r="AM51" s="1208"/>
      <c r="AN51" s="1208"/>
      <c r="AO51" s="1208"/>
      <c r="AP51" s="1208"/>
      <c r="AQ51" s="1208"/>
      <c r="AR51" s="1208"/>
      <c r="AS51" s="1208"/>
      <c r="AT51" s="1208"/>
      <c r="AU51" s="1208"/>
      <c r="AV51" s="1208"/>
      <c r="AW51" s="1208"/>
      <c r="AX51" s="1208"/>
      <c r="AY51" s="1208"/>
      <c r="AZ51" s="1208"/>
      <c r="BA51" s="1208"/>
      <c r="BB51" s="1209"/>
    </row>
    <row r="52" spans="2:54" ht="11.25" customHeight="1">
      <c r="B52" s="1013"/>
      <c r="C52" s="1015"/>
      <c r="D52" s="1183" t="s">
        <v>66</v>
      </c>
      <c r="E52" s="1037"/>
      <c r="F52" s="1037"/>
      <c r="G52" s="1037"/>
      <c r="H52" s="1037"/>
      <c r="I52" s="1038"/>
      <c r="J52" s="332" t="s">
        <v>67</v>
      </c>
      <c r="K52" s="333"/>
      <c r="L52" s="333"/>
      <c r="M52" s="333"/>
      <c r="N52" s="334"/>
      <c r="O52" s="1203"/>
      <c r="P52" s="1204"/>
      <c r="Q52" s="1204"/>
      <c r="R52" s="1204"/>
      <c r="S52" s="1205"/>
      <c r="T52" s="962"/>
      <c r="U52" s="963"/>
      <c r="V52" s="963"/>
      <c r="W52" s="963"/>
      <c r="X52" s="963"/>
      <c r="Y52" s="963"/>
      <c r="Z52" s="963"/>
      <c r="AA52" s="1144" t="s">
        <v>26</v>
      </c>
      <c r="AB52" s="962"/>
      <c r="AC52" s="963"/>
      <c r="AD52" s="963"/>
      <c r="AE52" s="963"/>
      <c r="AF52" s="963"/>
      <c r="AG52" s="963"/>
      <c r="AH52" s="1123" t="s">
        <v>26</v>
      </c>
      <c r="AI52" s="1193"/>
      <c r="AJ52" s="963"/>
      <c r="AK52" s="963"/>
      <c r="AL52" s="1129" t="s">
        <v>26</v>
      </c>
      <c r="AM52" s="1157">
        <f>T52+AB52+T54+AB54+T56+X56+AB56+AE56+AI52+AI54+AI56</f>
        <v>0</v>
      </c>
      <c r="AN52" s="1000"/>
      <c r="AO52" s="1000"/>
      <c r="AP52" s="1131"/>
      <c r="AQ52" s="330" t="s">
        <v>70</v>
      </c>
      <c r="AR52" s="330"/>
      <c r="AS52" s="330"/>
      <c r="AT52" s="330"/>
      <c r="AU52" s="330"/>
      <c r="AV52" s="1025">
        <f>ROUNDDOWN(AM52/15,1)</f>
        <v>0</v>
      </c>
      <c r="AW52" s="1025"/>
      <c r="AX52" s="1025"/>
      <c r="AY52" s="1025"/>
      <c r="AZ52" s="694" t="s">
        <v>26</v>
      </c>
      <c r="BA52" s="694"/>
      <c r="BB52" s="1199"/>
    </row>
    <row r="53" spans="2:54" ht="11.25" customHeight="1">
      <c r="B53" s="1013"/>
      <c r="C53" s="1015"/>
      <c r="D53" s="1183"/>
      <c r="E53" s="1037"/>
      <c r="F53" s="1037"/>
      <c r="G53" s="1037"/>
      <c r="H53" s="1037"/>
      <c r="I53" s="1038"/>
      <c r="J53" s="332"/>
      <c r="K53" s="333"/>
      <c r="L53" s="333"/>
      <c r="M53" s="333"/>
      <c r="N53" s="334"/>
      <c r="O53" s="1194"/>
      <c r="P53" s="1195"/>
      <c r="Q53" s="1195"/>
      <c r="R53" s="1195"/>
      <c r="S53" s="1196"/>
      <c r="T53" s="972"/>
      <c r="U53" s="973"/>
      <c r="V53" s="973"/>
      <c r="W53" s="973"/>
      <c r="X53" s="973"/>
      <c r="Y53" s="973"/>
      <c r="Z53" s="973"/>
      <c r="AA53" s="1162"/>
      <c r="AB53" s="1172"/>
      <c r="AC53" s="1173"/>
      <c r="AD53" s="1173"/>
      <c r="AE53" s="1173"/>
      <c r="AF53" s="1173"/>
      <c r="AG53" s="1173"/>
      <c r="AH53" s="1123"/>
      <c r="AI53" s="1190"/>
      <c r="AJ53" s="973"/>
      <c r="AK53" s="973"/>
      <c r="AL53" s="1133"/>
      <c r="AM53" s="1191"/>
      <c r="AN53" s="1034"/>
      <c r="AO53" s="1034"/>
      <c r="AP53" s="1192"/>
      <c r="AQ53" s="333"/>
      <c r="AR53" s="333"/>
      <c r="AS53" s="333"/>
      <c r="AT53" s="333"/>
      <c r="AU53" s="333"/>
      <c r="AV53" s="1026"/>
      <c r="AW53" s="1026"/>
      <c r="AX53" s="1026"/>
      <c r="AY53" s="1026"/>
      <c r="AZ53" s="696"/>
      <c r="BA53" s="696"/>
      <c r="BB53" s="1174"/>
    </row>
    <row r="54" spans="2:54" ht="11.25" customHeight="1">
      <c r="B54" s="1013"/>
      <c r="C54" s="1015"/>
      <c r="D54" s="1182" t="s">
        <v>69</v>
      </c>
      <c r="E54" s="1003"/>
      <c r="F54" s="1003"/>
      <c r="G54" s="1003"/>
      <c r="H54" s="1003"/>
      <c r="I54" s="1004"/>
      <c r="J54" s="714" t="s">
        <v>67</v>
      </c>
      <c r="K54" s="694"/>
      <c r="L54" s="694"/>
      <c r="M54" s="694"/>
      <c r="N54" s="695"/>
      <c r="O54" s="1185"/>
      <c r="P54" s="1186"/>
      <c r="Q54" s="1186"/>
      <c r="R54" s="1186"/>
      <c r="S54" s="1187"/>
      <c r="T54" s="962"/>
      <c r="U54" s="963"/>
      <c r="V54" s="963"/>
      <c r="W54" s="963"/>
      <c r="X54" s="963"/>
      <c r="Y54" s="963"/>
      <c r="Z54" s="963"/>
      <c r="AA54" s="1144" t="s">
        <v>26</v>
      </c>
      <c r="AB54" s="962"/>
      <c r="AC54" s="963"/>
      <c r="AD54" s="963"/>
      <c r="AE54" s="963"/>
      <c r="AF54" s="963"/>
      <c r="AG54" s="1169"/>
      <c r="AH54" s="1123" t="s">
        <v>26</v>
      </c>
      <c r="AI54" s="1193"/>
      <c r="AJ54" s="963"/>
      <c r="AK54" s="963"/>
      <c r="AL54" s="1129" t="s">
        <v>26</v>
      </c>
      <c r="AM54" s="1191"/>
      <c r="AN54" s="1034"/>
      <c r="AO54" s="1034"/>
      <c r="AP54" s="1192"/>
      <c r="AQ54" s="333"/>
      <c r="AR54" s="333"/>
      <c r="AS54" s="333"/>
      <c r="AT54" s="333"/>
      <c r="AU54" s="333"/>
      <c r="AV54" s="1026"/>
      <c r="AW54" s="1026"/>
      <c r="AX54" s="1026"/>
      <c r="AY54" s="1026"/>
      <c r="AZ54" s="696"/>
      <c r="BA54" s="696"/>
      <c r="BB54" s="1174"/>
    </row>
    <row r="55" spans="2:54" ht="11.25" customHeight="1">
      <c r="B55" s="1013"/>
      <c r="C55" s="1015"/>
      <c r="D55" s="1183"/>
      <c r="E55" s="1037"/>
      <c r="F55" s="1037"/>
      <c r="G55" s="1037"/>
      <c r="H55" s="1037"/>
      <c r="I55" s="1038"/>
      <c r="J55" s="937"/>
      <c r="K55" s="696"/>
      <c r="L55" s="696"/>
      <c r="M55" s="696"/>
      <c r="N55" s="697"/>
      <c r="O55" s="1185"/>
      <c r="P55" s="1186"/>
      <c r="Q55" s="1186"/>
      <c r="R55" s="1186"/>
      <c r="S55" s="1187"/>
      <c r="T55" s="972"/>
      <c r="U55" s="973"/>
      <c r="V55" s="973"/>
      <c r="W55" s="973"/>
      <c r="X55" s="973"/>
      <c r="Y55" s="973"/>
      <c r="Z55" s="973"/>
      <c r="AA55" s="1162"/>
      <c r="AB55" s="972"/>
      <c r="AC55" s="973"/>
      <c r="AD55" s="973"/>
      <c r="AE55" s="973"/>
      <c r="AF55" s="973"/>
      <c r="AG55" s="1171"/>
      <c r="AH55" s="1123"/>
      <c r="AI55" s="1190"/>
      <c r="AJ55" s="973"/>
      <c r="AK55" s="973"/>
      <c r="AL55" s="1133"/>
      <c r="AM55" s="1191"/>
      <c r="AN55" s="1034"/>
      <c r="AO55" s="1034"/>
      <c r="AP55" s="1192"/>
      <c r="AQ55" s="333"/>
      <c r="AR55" s="333"/>
      <c r="AS55" s="333"/>
      <c r="AT55" s="333"/>
      <c r="AU55" s="333"/>
      <c r="AV55" s="1026"/>
      <c r="AW55" s="1026"/>
      <c r="AX55" s="1026"/>
      <c r="AY55" s="1026"/>
      <c r="AZ55" s="696"/>
      <c r="BA55" s="696"/>
      <c r="BB55" s="1174"/>
    </row>
    <row r="56" spans="2:54" ht="11.25" customHeight="1">
      <c r="B56" s="1013"/>
      <c r="C56" s="1015"/>
      <c r="D56" s="1183"/>
      <c r="E56" s="1037"/>
      <c r="F56" s="1037"/>
      <c r="G56" s="1037"/>
      <c r="H56" s="1037"/>
      <c r="I56" s="1038"/>
      <c r="J56" s="714" t="s">
        <v>71</v>
      </c>
      <c r="K56" s="694"/>
      <c r="L56" s="694"/>
      <c r="M56" s="694"/>
      <c r="N56" s="695"/>
      <c r="O56" s="1176"/>
      <c r="P56" s="1177"/>
      <c r="Q56" s="1177"/>
      <c r="R56" s="1177"/>
      <c r="S56" s="695" t="s">
        <v>26</v>
      </c>
      <c r="T56" s="962"/>
      <c r="U56" s="963"/>
      <c r="V56" s="963"/>
      <c r="W56" s="963"/>
      <c r="X56" s="1168"/>
      <c r="Y56" s="963"/>
      <c r="Z56" s="963"/>
      <c r="AA56" s="1144" t="s">
        <v>26</v>
      </c>
      <c r="AB56" s="962"/>
      <c r="AC56" s="963"/>
      <c r="AD56" s="1169"/>
      <c r="AE56" s="1168"/>
      <c r="AF56" s="963"/>
      <c r="AG56" s="1169"/>
      <c r="AH56" s="1160" t="s">
        <v>26</v>
      </c>
      <c r="AI56" s="1193"/>
      <c r="AJ56" s="963"/>
      <c r="AK56" s="963"/>
      <c r="AL56" s="1129" t="s">
        <v>26</v>
      </c>
      <c r="AM56" s="1191"/>
      <c r="AN56" s="1034"/>
      <c r="AO56" s="1034"/>
      <c r="AP56" s="1192"/>
      <c r="AQ56" s="333"/>
      <c r="AR56" s="333"/>
      <c r="AS56" s="333"/>
      <c r="AT56" s="333"/>
      <c r="AU56" s="333"/>
      <c r="AV56" s="1026"/>
      <c r="AW56" s="1026"/>
      <c r="AX56" s="1026"/>
      <c r="AY56" s="1026"/>
      <c r="AZ56" s="696"/>
      <c r="BA56" s="696"/>
      <c r="BB56" s="1174"/>
    </row>
    <row r="57" spans="2:54" ht="11.25" customHeight="1" thickBot="1">
      <c r="B57" s="1013"/>
      <c r="C57" s="1015"/>
      <c r="D57" s="1184"/>
      <c r="E57" s="1006"/>
      <c r="F57" s="1006"/>
      <c r="G57" s="1006"/>
      <c r="H57" s="1006"/>
      <c r="I57" s="1007"/>
      <c r="J57" s="1175"/>
      <c r="K57" s="954"/>
      <c r="L57" s="954"/>
      <c r="M57" s="954"/>
      <c r="N57" s="975"/>
      <c r="O57" s="1178"/>
      <c r="P57" s="1179"/>
      <c r="Q57" s="1179"/>
      <c r="R57" s="1179"/>
      <c r="S57" s="975"/>
      <c r="T57" s="964"/>
      <c r="U57" s="965"/>
      <c r="V57" s="965"/>
      <c r="W57" s="965"/>
      <c r="X57" s="1180"/>
      <c r="Y57" s="965"/>
      <c r="Z57" s="965"/>
      <c r="AA57" s="1145"/>
      <c r="AB57" s="964"/>
      <c r="AC57" s="965"/>
      <c r="AD57" s="1181"/>
      <c r="AE57" s="1180"/>
      <c r="AF57" s="965"/>
      <c r="AG57" s="1181"/>
      <c r="AH57" s="1188"/>
      <c r="AI57" s="1197"/>
      <c r="AJ57" s="965"/>
      <c r="AK57" s="965"/>
      <c r="AL57" s="1130"/>
      <c r="AM57" s="1158"/>
      <c r="AN57" s="1021"/>
      <c r="AO57" s="1021"/>
      <c r="AP57" s="1159"/>
      <c r="AQ57" s="336"/>
      <c r="AR57" s="336"/>
      <c r="AS57" s="336"/>
      <c r="AT57" s="336"/>
      <c r="AU57" s="336"/>
      <c r="AV57" s="1027"/>
      <c r="AW57" s="1027"/>
      <c r="AX57" s="1027"/>
      <c r="AY57" s="1027"/>
      <c r="AZ57" s="954"/>
      <c r="BA57" s="954"/>
      <c r="BB57" s="948"/>
    </row>
    <row r="58" spans="2:54" ht="11.25" customHeight="1">
      <c r="B58" s="1013"/>
      <c r="C58" s="1015"/>
      <c r="D58" s="1207" t="s">
        <v>73</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8"/>
      <c r="BB58" s="1209"/>
    </row>
    <row r="59" spans="2:54" ht="11.25" customHeight="1">
      <c r="B59" s="1013"/>
      <c r="C59" s="1015"/>
      <c r="D59" s="1183" t="s">
        <v>66</v>
      </c>
      <c r="E59" s="1037"/>
      <c r="F59" s="1037"/>
      <c r="G59" s="1037"/>
      <c r="H59" s="1037"/>
      <c r="I59" s="1038"/>
      <c r="J59" s="332" t="s">
        <v>67</v>
      </c>
      <c r="K59" s="333"/>
      <c r="L59" s="333"/>
      <c r="M59" s="333"/>
      <c r="N59" s="334"/>
      <c r="O59" s="1185"/>
      <c r="P59" s="1186"/>
      <c r="Q59" s="1186"/>
      <c r="R59" s="1186"/>
      <c r="S59" s="1187"/>
      <c r="T59" s="1172"/>
      <c r="U59" s="1173"/>
      <c r="V59" s="1173"/>
      <c r="W59" s="1173"/>
      <c r="X59" s="1173"/>
      <c r="Y59" s="1173"/>
      <c r="Z59" s="1173"/>
      <c r="AA59" s="1161" t="s">
        <v>26</v>
      </c>
      <c r="AB59" s="1172"/>
      <c r="AC59" s="1173"/>
      <c r="AD59" s="1173"/>
      <c r="AE59" s="1173"/>
      <c r="AF59" s="1173"/>
      <c r="AG59" s="1173"/>
      <c r="AH59" s="1122" t="s">
        <v>26</v>
      </c>
      <c r="AI59" s="1189"/>
      <c r="AJ59" s="1173"/>
      <c r="AK59" s="1173"/>
      <c r="AL59" s="1163" t="s">
        <v>26</v>
      </c>
      <c r="AM59" s="1191">
        <f>T59+AB59+AI59</f>
        <v>0</v>
      </c>
      <c r="AN59" s="1034"/>
      <c r="AO59" s="1034"/>
      <c r="AP59" s="1192"/>
      <c r="AQ59" s="333" t="s">
        <v>63</v>
      </c>
      <c r="AR59" s="333"/>
      <c r="AS59" s="333"/>
      <c r="AT59" s="333"/>
      <c r="AU59" s="333"/>
      <c r="AV59" s="1027">
        <f>ROUNDDOWN(AM59/6,1)</f>
        <v>0</v>
      </c>
      <c r="AW59" s="1027"/>
      <c r="AX59" s="1027"/>
      <c r="AY59" s="1027"/>
      <c r="AZ59" s="696" t="s">
        <v>26</v>
      </c>
      <c r="BA59" s="696"/>
      <c r="BB59" s="1174"/>
    </row>
    <row r="60" spans="2:54" ht="11.25" customHeight="1">
      <c r="B60" s="1013"/>
      <c r="C60" s="1015"/>
      <c r="D60" s="1183"/>
      <c r="E60" s="1037"/>
      <c r="F60" s="1037"/>
      <c r="G60" s="1037"/>
      <c r="H60" s="1037"/>
      <c r="I60" s="1038"/>
      <c r="J60" s="332"/>
      <c r="K60" s="333"/>
      <c r="L60" s="333"/>
      <c r="M60" s="333"/>
      <c r="N60" s="334"/>
      <c r="O60" s="1194"/>
      <c r="P60" s="1195"/>
      <c r="Q60" s="1195"/>
      <c r="R60" s="1195"/>
      <c r="S60" s="1196"/>
      <c r="T60" s="972"/>
      <c r="U60" s="973"/>
      <c r="V60" s="973"/>
      <c r="W60" s="973"/>
      <c r="X60" s="973"/>
      <c r="Y60" s="973"/>
      <c r="Z60" s="973"/>
      <c r="AA60" s="1162"/>
      <c r="AB60" s="1172"/>
      <c r="AC60" s="1173"/>
      <c r="AD60" s="1173"/>
      <c r="AE60" s="1173"/>
      <c r="AF60" s="1173"/>
      <c r="AG60" s="1173"/>
      <c r="AH60" s="1123"/>
      <c r="AI60" s="1190"/>
      <c r="AJ60" s="973"/>
      <c r="AK60" s="973"/>
      <c r="AL60" s="1133"/>
      <c r="AM60" s="1158"/>
      <c r="AN60" s="1021"/>
      <c r="AO60" s="1021"/>
      <c r="AP60" s="1159"/>
      <c r="AQ60" s="336"/>
      <c r="AR60" s="336"/>
      <c r="AS60" s="336"/>
      <c r="AT60" s="336"/>
      <c r="AU60" s="336"/>
      <c r="AV60" s="1008"/>
      <c r="AW60" s="1008"/>
      <c r="AX60" s="1008"/>
      <c r="AY60" s="1008"/>
      <c r="AZ60" s="704"/>
      <c r="BA60" s="704"/>
      <c r="BB60" s="1206"/>
    </row>
    <row r="61" spans="2:54" ht="11.25" customHeight="1">
      <c r="B61" s="1013"/>
      <c r="C61" s="1015"/>
      <c r="D61" s="1182" t="s">
        <v>69</v>
      </c>
      <c r="E61" s="1003"/>
      <c r="F61" s="1003"/>
      <c r="G61" s="1003"/>
      <c r="H61" s="1003"/>
      <c r="I61" s="1004"/>
      <c r="J61" s="714" t="s">
        <v>67</v>
      </c>
      <c r="K61" s="694"/>
      <c r="L61" s="694"/>
      <c r="M61" s="694"/>
      <c r="N61" s="695"/>
      <c r="O61" s="1203"/>
      <c r="P61" s="1204"/>
      <c r="Q61" s="1204"/>
      <c r="R61" s="1204"/>
      <c r="S61" s="1205"/>
      <c r="T61" s="962"/>
      <c r="U61" s="963"/>
      <c r="V61" s="963"/>
      <c r="W61" s="963"/>
      <c r="X61" s="963"/>
      <c r="Y61" s="963"/>
      <c r="Z61" s="963"/>
      <c r="AA61" s="1144" t="s">
        <v>26</v>
      </c>
      <c r="AB61" s="962"/>
      <c r="AC61" s="963"/>
      <c r="AD61" s="963"/>
      <c r="AE61" s="963"/>
      <c r="AF61" s="963"/>
      <c r="AG61" s="1169"/>
      <c r="AH61" s="1123" t="s">
        <v>26</v>
      </c>
      <c r="AI61" s="1193"/>
      <c r="AJ61" s="963"/>
      <c r="AK61" s="963"/>
      <c r="AL61" s="1129" t="s">
        <v>26</v>
      </c>
      <c r="AM61" s="1018">
        <f>T61+AB61+T63+X63+AB63+AE63+AI61+AI63</f>
        <v>0</v>
      </c>
      <c r="AN61" s="1000"/>
      <c r="AO61" s="1000"/>
      <c r="AP61" s="1131"/>
      <c r="AQ61" s="330" t="s">
        <v>74</v>
      </c>
      <c r="AR61" s="330"/>
      <c r="AS61" s="330"/>
      <c r="AT61" s="330"/>
      <c r="AU61" s="330"/>
      <c r="AV61" s="1025">
        <f>ROUNDDOWN(AM61/20,1)</f>
        <v>0</v>
      </c>
      <c r="AW61" s="1025"/>
      <c r="AX61" s="1025"/>
      <c r="AY61" s="1025"/>
      <c r="AZ61" s="694" t="s">
        <v>26</v>
      </c>
      <c r="BA61" s="694"/>
      <c r="BB61" s="1199"/>
    </row>
    <row r="62" spans="2:54" ht="11.25" customHeight="1">
      <c r="B62" s="1013"/>
      <c r="C62" s="1015"/>
      <c r="D62" s="1183"/>
      <c r="E62" s="1037"/>
      <c r="F62" s="1037"/>
      <c r="G62" s="1037"/>
      <c r="H62" s="1037"/>
      <c r="I62" s="1038"/>
      <c r="J62" s="937"/>
      <c r="K62" s="696"/>
      <c r="L62" s="696"/>
      <c r="M62" s="696"/>
      <c r="N62" s="697"/>
      <c r="O62" s="1185"/>
      <c r="P62" s="1186"/>
      <c r="Q62" s="1186"/>
      <c r="R62" s="1186"/>
      <c r="S62" s="1187"/>
      <c r="T62" s="972"/>
      <c r="U62" s="973"/>
      <c r="V62" s="973"/>
      <c r="W62" s="973"/>
      <c r="X62" s="973"/>
      <c r="Y62" s="973"/>
      <c r="Z62" s="973"/>
      <c r="AA62" s="1162"/>
      <c r="AB62" s="972"/>
      <c r="AC62" s="973"/>
      <c r="AD62" s="973"/>
      <c r="AE62" s="973"/>
      <c r="AF62" s="973"/>
      <c r="AG62" s="1171"/>
      <c r="AH62" s="1123"/>
      <c r="AI62" s="1190"/>
      <c r="AJ62" s="973"/>
      <c r="AK62" s="973"/>
      <c r="AL62" s="1133"/>
      <c r="AM62" s="1033"/>
      <c r="AN62" s="1034"/>
      <c r="AO62" s="1034"/>
      <c r="AP62" s="1192"/>
      <c r="AQ62" s="333"/>
      <c r="AR62" s="333"/>
      <c r="AS62" s="333"/>
      <c r="AT62" s="333"/>
      <c r="AU62" s="333"/>
      <c r="AV62" s="1026"/>
      <c r="AW62" s="1026"/>
      <c r="AX62" s="1026"/>
      <c r="AY62" s="1026"/>
      <c r="AZ62" s="696"/>
      <c r="BA62" s="696"/>
      <c r="BB62" s="1174"/>
    </row>
    <row r="63" spans="2:54" ht="11.25" customHeight="1">
      <c r="B63" s="1013"/>
      <c r="C63" s="1015"/>
      <c r="D63" s="1183"/>
      <c r="E63" s="1037"/>
      <c r="F63" s="1037"/>
      <c r="G63" s="1037"/>
      <c r="H63" s="1037"/>
      <c r="I63" s="1038"/>
      <c r="J63" s="714" t="s">
        <v>71</v>
      </c>
      <c r="K63" s="694"/>
      <c r="L63" s="694"/>
      <c r="M63" s="694"/>
      <c r="N63" s="695"/>
      <c r="O63" s="1176"/>
      <c r="P63" s="1177"/>
      <c r="Q63" s="1177"/>
      <c r="R63" s="1177"/>
      <c r="S63" s="695" t="s">
        <v>26</v>
      </c>
      <c r="T63" s="962"/>
      <c r="U63" s="963"/>
      <c r="V63" s="963"/>
      <c r="W63" s="963"/>
      <c r="X63" s="1168"/>
      <c r="Y63" s="963"/>
      <c r="Z63" s="1169"/>
      <c r="AA63" s="1160" t="s">
        <v>26</v>
      </c>
      <c r="AB63" s="962"/>
      <c r="AC63" s="963"/>
      <c r="AD63" s="1169"/>
      <c r="AE63" s="1168"/>
      <c r="AF63" s="963"/>
      <c r="AG63" s="1169"/>
      <c r="AH63" s="1160" t="s">
        <v>26</v>
      </c>
      <c r="AI63" s="1193"/>
      <c r="AJ63" s="963"/>
      <c r="AK63" s="963"/>
      <c r="AL63" s="1129" t="s">
        <v>26</v>
      </c>
      <c r="AM63" s="1033"/>
      <c r="AN63" s="1034"/>
      <c r="AO63" s="1034"/>
      <c r="AP63" s="1192"/>
      <c r="AQ63" s="333"/>
      <c r="AR63" s="333"/>
      <c r="AS63" s="333"/>
      <c r="AT63" s="333"/>
      <c r="AU63" s="333"/>
      <c r="AV63" s="1026"/>
      <c r="AW63" s="1026"/>
      <c r="AX63" s="1026"/>
      <c r="AY63" s="1026"/>
      <c r="AZ63" s="696"/>
      <c r="BA63" s="696"/>
      <c r="BB63" s="1174"/>
    </row>
    <row r="64" spans="2:54" ht="11.25" customHeight="1" thickBot="1">
      <c r="B64" s="1013"/>
      <c r="C64" s="1015"/>
      <c r="D64" s="1184"/>
      <c r="E64" s="1006"/>
      <c r="F64" s="1006"/>
      <c r="G64" s="1006"/>
      <c r="H64" s="1006"/>
      <c r="I64" s="1007"/>
      <c r="J64" s="1175"/>
      <c r="K64" s="954"/>
      <c r="L64" s="954"/>
      <c r="M64" s="954"/>
      <c r="N64" s="975"/>
      <c r="O64" s="1178"/>
      <c r="P64" s="1179"/>
      <c r="Q64" s="1179"/>
      <c r="R64" s="1179"/>
      <c r="S64" s="975"/>
      <c r="T64" s="964"/>
      <c r="U64" s="965"/>
      <c r="V64" s="965"/>
      <c r="W64" s="965"/>
      <c r="X64" s="1180"/>
      <c r="Y64" s="965"/>
      <c r="Z64" s="1181"/>
      <c r="AA64" s="1188"/>
      <c r="AB64" s="964"/>
      <c r="AC64" s="965"/>
      <c r="AD64" s="1181"/>
      <c r="AE64" s="1180"/>
      <c r="AF64" s="965"/>
      <c r="AG64" s="1181"/>
      <c r="AH64" s="1188"/>
      <c r="AI64" s="1197"/>
      <c r="AJ64" s="965"/>
      <c r="AK64" s="965"/>
      <c r="AL64" s="1130"/>
      <c r="AM64" s="1128"/>
      <c r="AN64" s="952"/>
      <c r="AO64" s="952"/>
      <c r="AP64" s="1132"/>
      <c r="AQ64" s="995"/>
      <c r="AR64" s="995"/>
      <c r="AS64" s="995"/>
      <c r="AT64" s="995"/>
      <c r="AU64" s="995"/>
      <c r="AV64" s="1198"/>
      <c r="AW64" s="1198"/>
      <c r="AX64" s="1198"/>
      <c r="AY64" s="1198"/>
      <c r="AZ64" s="954"/>
      <c r="BA64" s="954"/>
      <c r="BB64" s="948"/>
    </row>
    <row r="65" spans="2:56" ht="11.25" customHeight="1">
      <c r="B65" s="1013"/>
      <c r="C65" s="1015"/>
      <c r="D65" s="1200" t="s">
        <v>75</v>
      </c>
      <c r="E65" s="1201"/>
      <c r="F65" s="1201"/>
      <c r="G65" s="1201"/>
      <c r="H65" s="1201"/>
      <c r="I65" s="1201"/>
      <c r="J65" s="1201"/>
      <c r="K65" s="1201"/>
      <c r="L65" s="1201"/>
      <c r="M65" s="1201"/>
      <c r="N65" s="1201"/>
      <c r="O65" s="1201"/>
      <c r="P65" s="1201"/>
      <c r="Q65" s="1201"/>
      <c r="R65" s="1201"/>
      <c r="S65" s="1201"/>
      <c r="T65" s="1201"/>
      <c r="U65" s="1201"/>
      <c r="V65" s="1201"/>
      <c r="W65" s="1201"/>
      <c r="X65" s="1201"/>
      <c r="Y65" s="1201"/>
      <c r="Z65" s="1201"/>
      <c r="AA65" s="1201"/>
      <c r="AB65" s="1201"/>
      <c r="AC65" s="1201"/>
      <c r="AD65" s="1201"/>
      <c r="AE65" s="1201"/>
      <c r="AF65" s="1201"/>
      <c r="AG65" s="1201"/>
      <c r="AH65" s="1201"/>
      <c r="AI65" s="1201"/>
      <c r="AJ65" s="1201"/>
      <c r="AK65" s="1201"/>
      <c r="AL65" s="1201"/>
      <c r="AM65" s="1201"/>
      <c r="AN65" s="1201"/>
      <c r="AO65" s="1201"/>
      <c r="AP65" s="1201"/>
      <c r="AQ65" s="1201"/>
      <c r="AR65" s="1201"/>
      <c r="AS65" s="1201"/>
      <c r="AT65" s="1201"/>
      <c r="AU65" s="1201"/>
      <c r="AV65" s="1201"/>
      <c r="AW65" s="1201"/>
      <c r="AX65" s="1201"/>
      <c r="AY65" s="1201"/>
      <c r="AZ65" s="1201"/>
      <c r="BA65" s="1201"/>
      <c r="BB65" s="1202"/>
    </row>
    <row r="66" spans="2:56" ht="11.25" customHeight="1">
      <c r="B66" s="1013"/>
      <c r="C66" s="1015"/>
      <c r="D66" s="1183" t="s">
        <v>66</v>
      </c>
      <c r="E66" s="1037"/>
      <c r="F66" s="1037"/>
      <c r="G66" s="1037"/>
      <c r="H66" s="1037"/>
      <c r="I66" s="1038"/>
      <c r="J66" s="332" t="s">
        <v>67</v>
      </c>
      <c r="K66" s="333"/>
      <c r="L66" s="333"/>
      <c r="M66" s="333"/>
      <c r="N66" s="334"/>
      <c r="O66" s="1203"/>
      <c r="P66" s="1204"/>
      <c r="Q66" s="1204"/>
      <c r="R66" s="1204"/>
      <c r="S66" s="1205"/>
      <c r="T66" s="962"/>
      <c r="U66" s="963"/>
      <c r="V66" s="963"/>
      <c r="W66" s="963"/>
      <c r="X66" s="963"/>
      <c r="Y66" s="963"/>
      <c r="Z66" s="963"/>
      <c r="AA66" s="1144" t="s">
        <v>26</v>
      </c>
      <c r="AB66" s="962"/>
      <c r="AC66" s="963"/>
      <c r="AD66" s="963"/>
      <c r="AE66" s="963"/>
      <c r="AF66" s="963"/>
      <c r="AG66" s="963"/>
      <c r="AH66" s="1123" t="s">
        <v>26</v>
      </c>
      <c r="AI66" s="1193"/>
      <c r="AJ66" s="963"/>
      <c r="AK66" s="963"/>
      <c r="AL66" s="1129" t="s">
        <v>26</v>
      </c>
      <c r="AM66" s="1018">
        <f>T66+AB66+T68+AB68+T70+X70+AB70+AE70+AI66+AI68+AI70</f>
        <v>0</v>
      </c>
      <c r="AN66" s="1000"/>
      <c r="AO66" s="1000"/>
      <c r="AP66" s="1131"/>
      <c r="AQ66" s="330" t="s">
        <v>74</v>
      </c>
      <c r="AR66" s="330"/>
      <c r="AS66" s="330"/>
      <c r="AT66" s="330"/>
      <c r="AU66" s="330"/>
      <c r="AV66" s="1025">
        <f>ROUNDDOWN(AM66/20,1)</f>
        <v>0</v>
      </c>
      <c r="AW66" s="1025"/>
      <c r="AX66" s="1025"/>
      <c r="AY66" s="1025"/>
      <c r="AZ66" s="694" t="s">
        <v>26</v>
      </c>
      <c r="BA66" s="694"/>
      <c r="BB66" s="1199"/>
    </row>
    <row r="67" spans="2:56" ht="11.25" customHeight="1">
      <c r="B67" s="1013"/>
      <c r="C67" s="1015"/>
      <c r="D67" s="1183"/>
      <c r="E67" s="1037"/>
      <c r="F67" s="1037"/>
      <c r="G67" s="1037"/>
      <c r="H67" s="1037"/>
      <c r="I67" s="1038"/>
      <c r="J67" s="332"/>
      <c r="K67" s="333"/>
      <c r="L67" s="333"/>
      <c r="M67" s="333"/>
      <c r="N67" s="334"/>
      <c r="O67" s="1194"/>
      <c r="P67" s="1195"/>
      <c r="Q67" s="1195"/>
      <c r="R67" s="1195"/>
      <c r="S67" s="1196"/>
      <c r="T67" s="972"/>
      <c r="U67" s="973"/>
      <c r="V67" s="973"/>
      <c r="W67" s="973"/>
      <c r="X67" s="973"/>
      <c r="Y67" s="973"/>
      <c r="Z67" s="973"/>
      <c r="AA67" s="1162"/>
      <c r="AB67" s="1172"/>
      <c r="AC67" s="1173"/>
      <c r="AD67" s="1173"/>
      <c r="AE67" s="1173"/>
      <c r="AF67" s="1173"/>
      <c r="AG67" s="1173"/>
      <c r="AH67" s="1123"/>
      <c r="AI67" s="1190"/>
      <c r="AJ67" s="973"/>
      <c r="AK67" s="973"/>
      <c r="AL67" s="1133"/>
      <c r="AM67" s="1033"/>
      <c r="AN67" s="1034"/>
      <c r="AO67" s="1034"/>
      <c r="AP67" s="1192"/>
      <c r="AQ67" s="333"/>
      <c r="AR67" s="333"/>
      <c r="AS67" s="333"/>
      <c r="AT67" s="333"/>
      <c r="AU67" s="333"/>
      <c r="AV67" s="1026"/>
      <c r="AW67" s="1026"/>
      <c r="AX67" s="1026"/>
      <c r="AY67" s="1026"/>
      <c r="AZ67" s="696"/>
      <c r="BA67" s="696"/>
      <c r="BB67" s="1174"/>
    </row>
    <row r="68" spans="2:56" ht="11.25" customHeight="1">
      <c r="B68" s="1013"/>
      <c r="C68" s="1015"/>
      <c r="D68" s="1182" t="s">
        <v>69</v>
      </c>
      <c r="E68" s="1003"/>
      <c r="F68" s="1003"/>
      <c r="G68" s="1003"/>
      <c r="H68" s="1003"/>
      <c r="I68" s="1004"/>
      <c r="J68" s="714" t="s">
        <v>67</v>
      </c>
      <c r="K68" s="694"/>
      <c r="L68" s="694"/>
      <c r="M68" s="694"/>
      <c r="N68" s="695"/>
      <c r="O68" s="1185"/>
      <c r="P68" s="1186"/>
      <c r="Q68" s="1186"/>
      <c r="R68" s="1186"/>
      <c r="S68" s="1187"/>
      <c r="T68" s="962"/>
      <c r="U68" s="963"/>
      <c r="V68" s="963"/>
      <c r="W68" s="963"/>
      <c r="X68" s="963"/>
      <c r="Y68" s="963"/>
      <c r="Z68" s="963"/>
      <c r="AA68" s="1144" t="s">
        <v>26</v>
      </c>
      <c r="AB68" s="962"/>
      <c r="AC68" s="963"/>
      <c r="AD68" s="963"/>
      <c r="AE68" s="963"/>
      <c r="AF68" s="963"/>
      <c r="AG68" s="1169"/>
      <c r="AH68" s="1123" t="s">
        <v>26</v>
      </c>
      <c r="AI68" s="1193"/>
      <c r="AJ68" s="963"/>
      <c r="AK68" s="963"/>
      <c r="AL68" s="1129" t="s">
        <v>26</v>
      </c>
      <c r="AM68" s="1033"/>
      <c r="AN68" s="1034"/>
      <c r="AO68" s="1034"/>
      <c r="AP68" s="1192"/>
      <c r="AQ68" s="333"/>
      <c r="AR68" s="333"/>
      <c r="AS68" s="333"/>
      <c r="AT68" s="333"/>
      <c r="AU68" s="333"/>
      <c r="AV68" s="1026"/>
      <c r="AW68" s="1026"/>
      <c r="AX68" s="1026"/>
      <c r="AY68" s="1026"/>
      <c r="AZ68" s="696"/>
      <c r="BA68" s="696"/>
      <c r="BB68" s="1174"/>
    </row>
    <row r="69" spans="2:56" ht="11.25" customHeight="1">
      <c r="B69" s="1013"/>
      <c r="C69" s="1015"/>
      <c r="D69" s="1183"/>
      <c r="E69" s="1037"/>
      <c r="F69" s="1037"/>
      <c r="G69" s="1037"/>
      <c r="H69" s="1037"/>
      <c r="I69" s="1038"/>
      <c r="J69" s="937"/>
      <c r="K69" s="696"/>
      <c r="L69" s="696"/>
      <c r="M69" s="696"/>
      <c r="N69" s="697"/>
      <c r="O69" s="1185"/>
      <c r="P69" s="1186"/>
      <c r="Q69" s="1186"/>
      <c r="R69" s="1186"/>
      <c r="S69" s="1187"/>
      <c r="T69" s="972"/>
      <c r="U69" s="973"/>
      <c r="V69" s="973"/>
      <c r="W69" s="973"/>
      <c r="X69" s="973"/>
      <c r="Y69" s="973"/>
      <c r="Z69" s="973"/>
      <c r="AA69" s="1162"/>
      <c r="AB69" s="972"/>
      <c r="AC69" s="973"/>
      <c r="AD69" s="973"/>
      <c r="AE69" s="973"/>
      <c r="AF69" s="973"/>
      <c r="AG69" s="1171"/>
      <c r="AH69" s="1123"/>
      <c r="AI69" s="1190"/>
      <c r="AJ69" s="973"/>
      <c r="AK69" s="973"/>
      <c r="AL69" s="1133"/>
      <c r="AM69" s="1033"/>
      <c r="AN69" s="1034"/>
      <c r="AO69" s="1034"/>
      <c r="AP69" s="1192"/>
      <c r="AQ69" s="333"/>
      <c r="AR69" s="333"/>
      <c r="AS69" s="333"/>
      <c r="AT69" s="333"/>
      <c r="AU69" s="333"/>
      <c r="AV69" s="1026"/>
      <c r="AW69" s="1026"/>
      <c r="AX69" s="1026"/>
      <c r="AY69" s="1026"/>
      <c r="AZ69" s="696"/>
      <c r="BA69" s="696"/>
      <c r="BB69" s="1174"/>
    </row>
    <row r="70" spans="2:56" ht="11.25" customHeight="1">
      <c r="B70" s="1013"/>
      <c r="C70" s="1015"/>
      <c r="D70" s="1183"/>
      <c r="E70" s="1037"/>
      <c r="F70" s="1037"/>
      <c r="G70" s="1037"/>
      <c r="H70" s="1037"/>
      <c r="I70" s="1038"/>
      <c r="J70" s="714" t="s">
        <v>71</v>
      </c>
      <c r="K70" s="694"/>
      <c r="L70" s="694"/>
      <c r="M70" s="694"/>
      <c r="N70" s="695"/>
      <c r="O70" s="1176"/>
      <c r="P70" s="1177"/>
      <c r="Q70" s="1177"/>
      <c r="R70" s="1177"/>
      <c r="S70" s="695" t="s">
        <v>26</v>
      </c>
      <c r="T70" s="962"/>
      <c r="U70" s="963"/>
      <c r="V70" s="963"/>
      <c r="W70" s="963"/>
      <c r="X70" s="1168"/>
      <c r="Y70" s="963"/>
      <c r="Z70" s="1169"/>
      <c r="AA70" s="1160" t="s">
        <v>26</v>
      </c>
      <c r="AB70" s="962"/>
      <c r="AC70" s="963"/>
      <c r="AD70" s="1169"/>
      <c r="AE70" s="1168"/>
      <c r="AF70" s="963"/>
      <c r="AG70" s="1169"/>
      <c r="AH70" s="1160" t="s">
        <v>26</v>
      </c>
      <c r="AI70" s="1193"/>
      <c r="AJ70" s="963"/>
      <c r="AK70" s="963"/>
      <c r="AL70" s="1129" t="s">
        <v>26</v>
      </c>
      <c r="AM70" s="1033"/>
      <c r="AN70" s="1034"/>
      <c r="AO70" s="1034"/>
      <c r="AP70" s="1192"/>
      <c r="AQ70" s="333"/>
      <c r="AR70" s="333"/>
      <c r="AS70" s="333"/>
      <c r="AT70" s="333"/>
      <c r="AU70" s="333"/>
      <c r="AV70" s="1026"/>
      <c r="AW70" s="1026"/>
      <c r="AX70" s="1026"/>
      <c r="AY70" s="1026"/>
      <c r="AZ70" s="696"/>
      <c r="BA70" s="696"/>
      <c r="BB70" s="1174"/>
    </row>
    <row r="71" spans="2:56" ht="11.25" customHeight="1" thickBot="1">
      <c r="B71" s="1013"/>
      <c r="C71" s="1015"/>
      <c r="D71" s="1184"/>
      <c r="E71" s="1006"/>
      <c r="F71" s="1006"/>
      <c r="G71" s="1006"/>
      <c r="H71" s="1006"/>
      <c r="I71" s="1007"/>
      <c r="J71" s="1175"/>
      <c r="K71" s="954"/>
      <c r="L71" s="954"/>
      <c r="M71" s="954"/>
      <c r="N71" s="975"/>
      <c r="O71" s="1178"/>
      <c r="P71" s="1179"/>
      <c r="Q71" s="1179"/>
      <c r="R71" s="1179"/>
      <c r="S71" s="975"/>
      <c r="T71" s="964"/>
      <c r="U71" s="965"/>
      <c r="V71" s="965"/>
      <c r="W71" s="965"/>
      <c r="X71" s="1180"/>
      <c r="Y71" s="965"/>
      <c r="Z71" s="1181"/>
      <c r="AA71" s="1188"/>
      <c r="AB71" s="964"/>
      <c r="AC71" s="965"/>
      <c r="AD71" s="1181"/>
      <c r="AE71" s="1180"/>
      <c r="AF71" s="965"/>
      <c r="AG71" s="1181"/>
      <c r="AH71" s="1188"/>
      <c r="AI71" s="1197"/>
      <c r="AJ71" s="965"/>
      <c r="AK71" s="965"/>
      <c r="AL71" s="1130"/>
      <c r="AM71" s="1128"/>
      <c r="AN71" s="952"/>
      <c r="AO71" s="952"/>
      <c r="AP71" s="1132"/>
      <c r="AQ71" s="995"/>
      <c r="AR71" s="995"/>
      <c r="AS71" s="995"/>
      <c r="AT71" s="995"/>
      <c r="AU71" s="995"/>
      <c r="AV71" s="1198"/>
      <c r="AW71" s="1198"/>
      <c r="AX71" s="1198"/>
      <c r="AY71" s="1198"/>
      <c r="AZ71" s="954"/>
      <c r="BA71" s="954"/>
      <c r="BB71" s="948"/>
    </row>
    <row r="72" spans="2:56" ht="11.25" customHeight="1">
      <c r="B72" s="1013"/>
      <c r="C72" s="1015"/>
      <c r="D72" s="1036" t="s">
        <v>76</v>
      </c>
      <c r="E72" s="1037"/>
      <c r="F72" s="1037"/>
      <c r="G72" s="1037"/>
      <c r="H72" s="1037"/>
      <c r="I72" s="1038"/>
      <c r="J72" s="937" t="s">
        <v>67</v>
      </c>
      <c r="K72" s="696"/>
      <c r="L72" s="696"/>
      <c r="M72" s="696"/>
      <c r="N72" s="697"/>
      <c r="O72" s="1185"/>
      <c r="P72" s="1186"/>
      <c r="Q72" s="1186"/>
      <c r="R72" s="1186"/>
      <c r="S72" s="1187"/>
      <c r="T72" s="1172"/>
      <c r="U72" s="1173"/>
      <c r="V72" s="1173"/>
      <c r="W72" s="1173"/>
      <c r="X72" s="1173"/>
      <c r="Y72" s="1173"/>
      <c r="Z72" s="1173"/>
      <c r="AA72" s="1161" t="s">
        <v>26</v>
      </c>
      <c r="AB72" s="1172"/>
      <c r="AC72" s="1173"/>
      <c r="AD72" s="1173"/>
      <c r="AE72" s="1173"/>
      <c r="AF72" s="1173"/>
      <c r="AG72" s="1173"/>
      <c r="AH72" s="1122" t="s">
        <v>26</v>
      </c>
      <c r="AI72" s="1189"/>
      <c r="AJ72" s="1173"/>
      <c r="AK72" s="1173"/>
      <c r="AL72" s="1163" t="s">
        <v>26</v>
      </c>
      <c r="AM72" s="1191">
        <f>T72+AB72+T74+X74+AB74+AE74+AI72+AI74</f>
        <v>0</v>
      </c>
      <c r="AN72" s="1034"/>
      <c r="AO72" s="1034"/>
      <c r="AP72" s="1192"/>
      <c r="AQ72" s="333" t="s">
        <v>77</v>
      </c>
      <c r="AR72" s="333"/>
      <c r="AS72" s="333"/>
      <c r="AT72" s="333"/>
      <c r="AU72" s="333"/>
      <c r="AV72" s="1026">
        <f>ROUNDDOWN(AM72/30,1)</f>
        <v>0</v>
      </c>
      <c r="AW72" s="1026"/>
      <c r="AX72" s="1026"/>
      <c r="AY72" s="1026"/>
      <c r="AZ72" s="696" t="s">
        <v>26</v>
      </c>
      <c r="BA72" s="696"/>
      <c r="BB72" s="541"/>
    </row>
    <row r="73" spans="2:56" ht="11.25" customHeight="1">
      <c r="B73" s="1013"/>
      <c r="C73" s="1015"/>
      <c r="D73" s="1036"/>
      <c r="E73" s="1037"/>
      <c r="F73" s="1037"/>
      <c r="G73" s="1037"/>
      <c r="H73" s="1037"/>
      <c r="I73" s="1038"/>
      <c r="J73" s="939"/>
      <c r="K73" s="704"/>
      <c r="L73" s="704"/>
      <c r="M73" s="704"/>
      <c r="N73" s="705"/>
      <c r="O73" s="1194"/>
      <c r="P73" s="1195"/>
      <c r="Q73" s="1195"/>
      <c r="R73" s="1195"/>
      <c r="S73" s="1196"/>
      <c r="T73" s="972"/>
      <c r="U73" s="973"/>
      <c r="V73" s="973"/>
      <c r="W73" s="973"/>
      <c r="X73" s="973"/>
      <c r="Y73" s="973"/>
      <c r="Z73" s="973"/>
      <c r="AA73" s="1162"/>
      <c r="AB73" s="1172"/>
      <c r="AC73" s="1173"/>
      <c r="AD73" s="1173"/>
      <c r="AE73" s="1173"/>
      <c r="AF73" s="1173"/>
      <c r="AG73" s="1173"/>
      <c r="AH73" s="1123"/>
      <c r="AI73" s="1190"/>
      <c r="AJ73" s="973"/>
      <c r="AK73" s="973"/>
      <c r="AL73" s="1133"/>
      <c r="AM73" s="1191"/>
      <c r="AN73" s="1034"/>
      <c r="AO73" s="1034"/>
      <c r="AP73" s="1192"/>
      <c r="AQ73" s="333"/>
      <c r="AR73" s="333"/>
      <c r="AS73" s="333"/>
      <c r="AT73" s="333"/>
      <c r="AU73" s="333"/>
      <c r="AV73" s="1026"/>
      <c r="AW73" s="1026"/>
      <c r="AX73" s="1026"/>
      <c r="AY73" s="1026"/>
      <c r="AZ73" s="696"/>
      <c r="BA73" s="696"/>
      <c r="BB73" s="541"/>
    </row>
    <row r="74" spans="2:56" ht="11.25" customHeight="1">
      <c r="B74" s="1013"/>
      <c r="C74" s="1015"/>
      <c r="D74" s="1036"/>
      <c r="E74" s="1037"/>
      <c r="F74" s="1037"/>
      <c r="G74" s="1037"/>
      <c r="H74" s="1037"/>
      <c r="I74" s="1038"/>
      <c r="J74" s="937" t="s">
        <v>71</v>
      </c>
      <c r="K74" s="696"/>
      <c r="L74" s="696"/>
      <c r="M74" s="696"/>
      <c r="N74" s="697"/>
      <c r="O74" s="1164"/>
      <c r="P74" s="1165"/>
      <c r="Q74" s="1165"/>
      <c r="R74" s="1165"/>
      <c r="S74" s="697" t="s">
        <v>26</v>
      </c>
      <c r="T74" s="962"/>
      <c r="U74" s="963"/>
      <c r="V74" s="963"/>
      <c r="W74" s="963"/>
      <c r="X74" s="1168"/>
      <c r="Y74" s="963"/>
      <c r="Z74" s="1169"/>
      <c r="AA74" s="1160" t="s">
        <v>26</v>
      </c>
      <c r="AB74" s="962"/>
      <c r="AC74" s="963"/>
      <c r="AD74" s="1169"/>
      <c r="AE74" s="1168"/>
      <c r="AF74" s="963"/>
      <c r="AG74" s="1169"/>
      <c r="AH74" s="1160" t="s">
        <v>26</v>
      </c>
      <c r="AI74" s="1193"/>
      <c r="AJ74" s="963"/>
      <c r="AK74" s="963"/>
      <c r="AL74" s="1129" t="s">
        <v>26</v>
      </c>
      <c r="AM74" s="1191"/>
      <c r="AN74" s="1034"/>
      <c r="AO74" s="1034"/>
      <c r="AP74" s="1192"/>
      <c r="AQ74" s="333"/>
      <c r="AR74" s="333"/>
      <c r="AS74" s="333"/>
      <c r="AT74" s="333"/>
      <c r="AU74" s="333"/>
      <c r="AV74" s="1026"/>
      <c r="AW74" s="1026"/>
      <c r="AX74" s="1026"/>
      <c r="AY74" s="1026"/>
      <c r="AZ74" s="696"/>
      <c r="BA74" s="696"/>
      <c r="BB74" s="541"/>
    </row>
    <row r="75" spans="2:56" ht="11.25" customHeight="1">
      <c r="B75" s="1013"/>
      <c r="C75" s="1015"/>
      <c r="D75" s="1039"/>
      <c r="E75" s="1040"/>
      <c r="F75" s="1040"/>
      <c r="G75" s="1040"/>
      <c r="H75" s="1040"/>
      <c r="I75" s="1041"/>
      <c r="J75" s="939"/>
      <c r="K75" s="704"/>
      <c r="L75" s="704"/>
      <c r="M75" s="704"/>
      <c r="N75" s="705"/>
      <c r="O75" s="1166"/>
      <c r="P75" s="1167"/>
      <c r="Q75" s="1167"/>
      <c r="R75" s="1167"/>
      <c r="S75" s="705"/>
      <c r="T75" s="972"/>
      <c r="U75" s="973"/>
      <c r="V75" s="973"/>
      <c r="W75" s="973"/>
      <c r="X75" s="1170"/>
      <c r="Y75" s="973"/>
      <c r="Z75" s="1171"/>
      <c r="AA75" s="1122"/>
      <c r="AB75" s="972"/>
      <c r="AC75" s="973"/>
      <c r="AD75" s="1171"/>
      <c r="AE75" s="1170"/>
      <c r="AF75" s="973"/>
      <c r="AG75" s="1171"/>
      <c r="AH75" s="1122"/>
      <c r="AI75" s="1190"/>
      <c r="AJ75" s="973"/>
      <c r="AK75" s="973"/>
      <c r="AL75" s="1133"/>
      <c r="AM75" s="1158"/>
      <c r="AN75" s="1021"/>
      <c r="AO75" s="1021"/>
      <c r="AP75" s="1159"/>
      <c r="AQ75" s="336"/>
      <c r="AR75" s="336"/>
      <c r="AS75" s="336"/>
      <c r="AT75" s="336"/>
      <c r="AU75" s="336"/>
      <c r="AV75" s="1027"/>
      <c r="AW75" s="1027"/>
      <c r="AX75" s="1027"/>
      <c r="AY75" s="1027"/>
      <c r="AZ75" s="704"/>
      <c r="BA75" s="704"/>
      <c r="BB75" s="544"/>
    </row>
    <row r="76" spans="2:56" ht="11.25" customHeight="1">
      <c r="B76" s="1013"/>
      <c r="C76" s="1015"/>
      <c r="D76" s="329" t="s">
        <v>78</v>
      </c>
      <c r="E76" s="330"/>
      <c r="F76" s="330"/>
      <c r="G76" s="330"/>
      <c r="H76" s="330"/>
      <c r="I76" s="330"/>
      <c r="J76" s="330"/>
      <c r="K76" s="330"/>
      <c r="L76" s="330"/>
      <c r="M76" s="330"/>
      <c r="N76" s="331"/>
      <c r="O76" s="1153">
        <f>O36</f>
        <v>0</v>
      </c>
      <c r="P76" s="1154"/>
      <c r="Q76" s="1154"/>
      <c r="R76" s="1154"/>
      <c r="S76" s="695" t="s">
        <v>26</v>
      </c>
      <c r="T76" s="1061">
        <f>T45+T47+T52+T54+T59+T61+T66+T68+T72</f>
        <v>0</v>
      </c>
      <c r="U76" s="1034"/>
      <c r="V76" s="1034"/>
      <c r="W76" s="1034"/>
      <c r="X76" s="1034"/>
      <c r="Y76" s="1034"/>
      <c r="Z76" s="1034"/>
      <c r="AA76" s="1161" t="s">
        <v>26</v>
      </c>
      <c r="AB76" s="1061">
        <f>AB45+AB47+AB52+AB54+AB59+AB61+AB66+AB68+AB72</f>
        <v>0</v>
      </c>
      <c r="AC76" s="1034"/>
      <c r="AD76" s="1034"/>
      <c r="AE76" s="1034"/>
      <c r="AF76" s="1034"/>
      <c r="AG76" s="1034"/>
      <c r="AH76" s="1122" t="s">
        <v>26</v>
      </c>
      <c r="AI76" s="1033">
        <f>AI45+AI47+AI52+AI54+AI59+AI61+AI66+AI68+AI72</f>
        <v>0</v>
      </c>
      <c r="AJ76" s="1034"/>
      <c r="AK76" s="1034"/>
      <c r="AL76" s="1163" t="s">
        <v>26</v>
      </c>
      <c r="AM76" s="1147"/>
      <c r="AN76" s="1148"/>
      <c r="AO76" s="1148"/>
      <c r="AP76" s="1148"/>
      <c r="AQ76" s="1148"/>
      <c r="AR76" s="1148"/>
      <c r="AS76" s="1148"/>
      <c r="AT76" s="1148"/>
      <c r="AU76" s="1148"/>
      <c r="AV76" s="1148"/>
      <c r="AW76" s="1148"/>
      <c r="AX76" s="1148"/>
      <c r="AY76" s="1148"/>
      <c r="AZ76" s="1148"/>
      <c r="BA76" s="1148"/>
      <c r="BB76" s="1149"/>
    </row>
    <row r="77" spans="2:56" ht="11.25" customHeight="1">
      <c r="B77" s="1013"/>
      <c r="C77" s="1015"/>
      <c r="D77" s="335"/>
      <c r="E77" s="336"/>
      <c r="F77" s="336"/>
      <c r="G77" s="336"/>
      <c r="H77" s="336"/>
      <c r="I77" s="336"/>
      <c r="J77" s="336"/>
      <c r="K77" s="336"/>
      <c r="L77" s="336"/>
      <c r="M77" s="336"/>
      <c r="N77" s="337"/>
      <c r="O77" s="1155"/>
      <c r="P77" s="1156"/>
      <c r="Q77" s="1156"/>
      <c r="R77" s="1156"/>
      <c r="S77" s="705"/>
      <c r="T77" s="1062"/>
      <c r="U77" s="1021"/>
      <c r="V77" s="1021"/>
      <c r="W77" s="1021"/>
      <c r="X77" s="1021"/>
      <c r="Y77" s="1021"/>
      <c r="Z77" s="1021"/>
      <c r="AA77" s="1162"/>
      <c r="AB77" s="1061"/>
      <c r="AC77" s="1034"/>
      <c r="AD77" s="1034"/>
      <c r="AE77" s="1034"/>
      <c r="AF77" s="1034"/>
      <c r="AG77" s="1034"/>
      <c r="AH77" s="1123"/>
      <c r="AI77" s="1020"/>
      <c r="AJ77" s="1021"/>
      <c r="AK77" s="1021"/>
      <c r="AL77" s="1133"/>
      <c r="AM77" s="1150"/>
      <c r="AN77" s="1151"/>
      <c r="AO77" s="1151"/>
      <c r="AP77" s="1151"/>
      <c r="AQ77" s="1151"/>
      <c r="AR77" s="1151"/>
      <c r="AS77" s="1151"/>
      <c r="AT77" s="1151"/>
      <c r="AU77" s="1151"/>
      <c r="AV77" s="1151"/>
      <c r="AW77" s="1151"/>
      <c r="AX77" s="1151"/>
      <c r="AY77" s="1151"/>
      <c r="AZ77" s="1151"/>
      <c r="BA77" s="1151"/>
      <c r="BB77" s="1152"/>
    </row>
    <row r="78" spans="2:56" ht="11.25" customHeight="1">
      <c r="B78" s="1013"/>
      <c r="C78" s="1015"/>
      <c r="D78" s="329" t="s">
        <v>79</v>
      </c>
      <c r="E78" s="330"/>
      <c r="F78" s="330"/>
      <c r="G78" s="330"/>
      <c r="H78" s="330"/>
      <c r="I78" s="330"/>
      <c r="J78" s="330"/>
      <c r="K78" s="330"/>
      <c r="L78" s="330"/>
      <c r="M78" s="330"/>
      <c r="N78" s="331"/>
      <c r="O78" s="1153">
        <f>O38+O40+O42+O49+O56+O63+O70+O74</f>
        <v>0</v>
      </c>
      <c r="P78" s="1154"/>
      <c r="Q78" s="1154"/>
      <c r="R78" s="1154"/>
      <c r="S78" s="695" t="s">
        <v>26</v>
      </c>
      <c r="T78" s="999">
        <f>T38+T40+T42+T49+T56+T63+T70+T74</f>
        <v>0</v>
      </c>
      <c r="U78" s="1000"/>
      <c r="V78" s="1000"/>
      <c r="W78" s="1000"/>
      <c r="X78" s="1157">
        <f>X38+X40+X42+X49+X56+X63+X70+X74</f>
        <v>0</v>
      </c>
      <c r="Y78" s="1000"/>
      <c r="Z78" s="1131"/>
      <c r="AA78" s="1160" t="s">
        <v>26</v>
      </c>
      <c r="AB78" s="999">
        <f>AB38+AB40+AB42+AB49+AB56+AB63+AB70+AB74</f>
        <v>0</v>
      </c>
      <c r="AC78" s="1000"/>
      <c r="AD78" s="1131"/>
      <c r="AE78" s="1157">
        <f>AE38+AE40+AE42+AE49+AE56+AE63+AE70+AE74</f>
        <v>0</v>
      </c>
      <c r="AF78" s="1000"/>
      <c r="AG78" s="1131"/>
      <c r="AH78" s="1160" t="s">
        <v>26</v>
      </c>
      <c r="AI78" s="1018">
        <f>AI38+AI40+AI42+AI49+AI56+AI63+AI70+AI74</f>
        <v>0</v>
      </c>
      <c r="AJ78" s="1000"/>
      <c r="AK78" s="1000"/>
      <c r="AL78" s="1129" t="s">
        <v>26</v>
      </c>
      <c r="AM78" s="1134"/>
      <c r="AN78" s="1135"/>
      <c r="AO78" s="1135"/>
      <c r="AP78" s="1135"/>
      <c r="AQ78" s="1135"/>
      <c r="AR78" s="1135"/>
      <c r="AS78" s="1135"/>
      <c r="AT78" s="1135"/>
      <c r="AU78" s="1135"/>
      <c r="AV78" s="1135"/>
      <c r="AW78" s="1135"/>
      <c r="AX78" s="1135"/>
      <c r="AY78" s="1135"/>
      <c r="AZ78" s="1135"/>
      <c r="BA78" s="1135"/>
      <c r="BB78" s="1136"/>
    </row>
    <row r="79" spans="2:56" ht="11.25" customHeight="1">
      <c r="B79" s="1013"/>
      <c r="C79" s="1015"/>
      <c r="D79" s="332"/>
      <c r="E79" s="333"/>
      <c r="F79" s="333"/>
      <c r="G79" s="333"/>
      <c r="H79" s="333"/>
      <c r="I79" s="333"/>
      <c r="J79" s="333"/>
      <c r="K79" s="333"/>
      <c r="L79" s="333"/>
      <c r="M79" s="333"/>
      <c r="N79" s="334"/>
      <c r="O79" s="1155"/>
      <c r="P79" s="1156"/>
      <c r="Q79" s="1156"/>
      <c r="R79" s="1156"/>
      <c r="S79" s="705"/>
      <c r="T79" s="1062"/>
      <c r="U79" s="1021"/>
      <c r="V79" s="1021"/>
      <c r="W79" s="1021"/>
      <c r="X79" s="1158"/>
      <c r="Y79" s="1021"/>
      <c r="Z79" s="1159"/>
      <c r="AA79" s="1122"/>
      <c r="AB79" s="1062"/>
      <c r="AC79" s="1021"/>
      <c r="AD79" s="1159"/>
      <c r="AE79" s="1158"/>
      <c r="AF79" s="1021"/>
      <c r="AG79" s="1159"/>
      <c r="AH79" s="1122"/>
      <c r="AI79" s="1020"/>
      <c r="AJ79" s="1021"/>
      <c r="AK79" s="1021"/>
      <c r="AL79" s="1133"/>
      <c r="AM79" s="1137"/>
      <c r="AN79" s="1138"/>
      <c r="AO79" s="1138"/>
      <c r="AP79" s="1138"/>
      <c r="AQ79" s="1138"/>
      <c r="AR79" s="1138"/>
      <c r="AS79" s="1138"/>
      <c r="AT79" s="1138"/>
      <c r="AU79" s="1138"/>
      <c r="AV79" s="1138"/>
      <c r="AW79" s="1138"/>
      <c r="AX79" s="1138"/>
      <c r="AY79" s="1138"/>
      <c r="AZ79" s="1138"/>
      <c r="BA79" s="1138"/>
      <c r="BB79" s="1139"/>
    </row>
    <row r="80" spans="2:56" ht="11.25" customHeight="1">
      <c r="B80" s="1013"/>
      <c r="C80" s="1015"/>
      <c r="D80" s="1002" t="s">
        <v>80</v>
      </c>
      <c r="E80" s="1003"/>
      <c r="F80" s="1003"/>
      <c r="G80" s="1003"/>
      <c r="H80" s="1003"/>
      <c r="I80" s="1003"/>
      <c r="J80" s="1003"/>
      <c r="K80" s="1003"/>
      <c r="L80" s="1003"/>
      <c r="M80" s="1003"/>
      <c r="N80" s="1004"/>
      <c r="O80" s="1140">
        <f>O76+O78</f>
        <v>0</v>
      </c>
      <c r="P80" s="1141"/>
      <c r="Q80" s="1141"/>
      <c r="R80" s="1141"/>
      <c r="S80" s="697" t="s">
        <v>26</v>
      </c>
      <c r="T80" s="999">
        <f>T76+T78+X78</f>
        <v>0</v>
      </c>
      <c r="U80" s="1000"/>
      <c r="V80" s="1000"/>
      <c r="W80" s="1000"/>
      <c r="X80" s="1000"/>
      <c r="Y80" s="1000"/>
      <c r="Z80" s="1000"/>
      <c r="AA80" s="1144" t="s">
        <v>26</v>
      </c>
      <c r="AB80" s="999">
        <f>AB76+AB78+AE78</f>
        <v>0</v>
      </c>
      <c r="AC80" s="1000"/>
      <c r="AD80" s="1000"/>
      <c r="AE80" s="1000"/>
      <c r="AF80" s="1000"/>
      <c r="AG80" s="1000"/>
      <c r="AH80" s="1123" t="s">
        <v>26</v>
      </c>
      <c r="AI80" s="1018">
        <f>AI76+AI78</f>
        <v>0</v>
      </c>
      <c r="AJ80" s="1000"/>
      <c r="AK80" s="1000"/>
      <c r="AL80" s="1129" t="s">
        <v>26</v>
      </c>
      <c r="AM80" s="1018">
        <f>T80+AB80+AI80</f>
        <v>0</v>
      </c>
      <c r="AN80" s="1000"/>
      <c r="AO80" s="1000"/>
      <c r="AP80" s="1131"/>
      <c r="AQ80" s="333" t="s">
        <v>81</v>
      </c>
      <c r="AR80" s="333"/>
      <c r="AS80" s="333"/>
      <c r="AT80" s="333"/>
      <c r="AU80" s="333"/>
      <c r="AV80" s="1026">
        <f>ROUND(AV38+AV40+AV45+AV47+AV52+AV59+AV61+AV66+AV72,0)</f>
        <v>0</v>
      </c>
      <c r="AW80" s="1034"/>
      <c r="AX80" s="1034"/>
      <c r="AY80" s="1034"/>
      <c r="AZ80" s="696" t="s">
        <v>26</v>
      </c>
      <c r="BA80" s="696"/>
      <c r="BB80" s="697" t="s">
        <v>82</v>
      </c>
      <c r="BC80" s="24" t="s">
        <v>83</v>
      </c>
      <c r="BD80" s="25"/>
    </row>
    <row r="81" spans="2:90" ht="11.25" customHeight="1" thickBot="1">
      <c r="B81" s="1013"/>
      <c r="C81" s="1015"/>
      <c r="D81" s="1005"/>
      <c r="E81" s="1006"/>
      <c r="F81" s="1006"/>
      <c r="G81" s="1006"/>
      <c r="H81" s="1006"/>
      <c r="I81" s="1006"/>
      <c r="J81" s="1006"/>
      <c r="K81" s="1006"/>
      <c r="L81" s="1006"/>
      <c r="M81" s="1006"/>
      <c r="N81" s="1007"/>
      <c r="O81" s="1142"/>
      <c r="P81" s="1143"/>
      <c r="Q81" s="1143"/>
      <c r="R81" s="1143"/>
      <c r="S81" s="975"/>
      <c r="T81" s="1001"/>
      <c r="U81" s="952"/>
      <c r="V81" s="952"/>
      <c r="W81" s="952"/>
      <c r="X81" s="952"/>
      <c r="Y81" s="952"/>
      <c r="Z81" s="952"/>
      <c r="AA81" s="1145"/>
      <c r="AB81" s="1001"/>
      <c r="AC81" s="952"/>
      <c r="AD81" s="952"/>
      <c r="AE81" s="952"/>
      <c r="AF81" s="952"/>
      <c r="AG81" s="952"/>
      <c r="AH81" s="1146"/>
      <c r="AI81" s="1128"/>
      <c r="AJ81" s="952"/>
      <c r="AK81" s="952"/>
      <c r="AL81" s="1130"/>
      <c r="AM81" s="1128"/>
      <c r="AN81" s="952"/>
      <c r="AO81" s="952"/>
      <c r="AP81" s="1132"/>
      <c r="AQ81" s="995"/>
      <c r="AR81" s="995"/>
      <c r="AS81" s="995"/>
      <c r="AT81" s="995"/>
      <c r="AU81" s="995"/>
      <c r="AV81" s="952"/>
      <c r="AW81" s="952"/>
      <c r="AX81" s="952"/>
      <c r="AY81" s="952"/>
      <c r="AZ81" s="954"/>
      <c r="BA81" s="954"/>
      <c r="BB81" s="975"/>
      <c r="BC81" s="24"/>
      <c r="BD81" s="25" t="s">
        <v>25</v>
      </c>
    </row>
    <row r="82" spans="2:90" ht="11.25" customHeight="1">
      <c r="B82" s="1013"/>
      <c r="C82" s="1015"/>
      <c r="D82" s="1111"/>
      <c r="E82" s="1124" t="s">
        <v>84</v>
      </c>
      <c r="F82" s="1124"/>
      <c r="G82" s="1124"/>
      <c r="H82" s="1124"/>
      <c r="I82" s="1124"/>
      <c r="J82" s="1124"/>
      <c r="K82" s="1124"/>
      <c r="L82" s="1124"/>
      <c r="M82" s="1124"/>
      <c r="N82" s="1124"/>
      <c r="O82" s="1124"/>
      <c r="P82" s="1124"/>
      <c r="Q82" s="1124"/>
      <c r="R82" s="1124"/>
      <c r="S82" s="1124"/>
      <c r="T82" s="1124"/>
      <c r="U82" s="1124"/>
      <c r="V82" s="1124"/>
      <c r="W82" s="1124"/>
      <c r="X82" s="1124"/>
      <c r="Y82" s="1124"/>
      <c r="Z82" s="1124"/>
      <c r="AA82" s="1124"/>
      <c r="AB82" s="1124"/>
      <c r="AC82" s="1124"/>
      <c r="AD82" s="1124"/>
      <c r="AE82" s="1124"/>
      <c r="AF82" s="1124"/>
      <c r="AG82" s="1124"/>
      <c r="AH82" s="1124"/>
      <c r="AI82" s="1124"/>
      <c r="AJ82" s="1124"/>
      <c r="AK82" s="1124"/>
      <c r="AL82" s="1125"/>
      <c r="AM82" s="26"/>
      <c r="AN82" s="26"/>
      <c r="AO82" s="26"/>
      <c r="AP82" s="26"/>
      <c r="AQ82" s="26"/>
      <c r="AR82" s="26"/>
      <c r="AS82" s="26"/>
      <c r="AT82" s="26"/>
      <c r="AU82" s="26"/>
      <c r="AV82" s="961">
        <f>IF(AND(O78&gt;=1,O78&lt;=90),1,0)</f>
        <v>0</v>
      </c>
      <c r="AW82" s="961"/>
      <c r="AX82" s="961"/>
      <c r="AY82" s="961"/>
      <c r="AZ82" s="938" t="s">
        <v>26</v>
      </c>
      <c r="BA82" s="938"/>
      <c r="BB82" s="697" t="s">
        <v>85</v>
      </c>
    </row>
    <row r="83" spans="2:90" ht="11.25" customHeight="1">
      <c r="B83" s="1013"/>
      <c r="C83" s="1015"/>
      <c r="D83" s="335"/>
      <c r="E83" s="1126"/>
      <c r="F83" s="1126"/>
      <c r="G83" s="1126"/>
      <c r="H83" s="1126"/>
      <c r="I83" s="1126"/>
      <c r="J83" s="1126"/>
      <c r="K83" s="1126"/>
      <c r="L83" s="1126"/>
      <c r="M83" s="1126"/>
      <c r="N83" s="1126"/>
      <c r="O83" s="1126"/>
      <c r="P83" s="1126"/>
      <c r="Q83" s="1126"/>
      <c r="R83" s="1126"/>
      <c r="S83" s="1126"/>
      <c r="T83" s="1126"/>
      <c r="U83" s="1126"/>
      <c r="V83" s="1126"/>
      <c r="W83" s="1126"/>
      <c r="X83" s="1126"/>
      <c r="Y83" s="1126"/>
      <c r="Z83" s="1126"/>
      <c r="AA83" s="1126"/>
      <c r="AB83" s="1126"/>
      <c r="AC83" s="1126"/>
      <c r="AD83" s="1126"/>
      <c r="AE83" s="1126"/>
      <c r="AF83" s="1126"/>
      <c r="AG83" s="1126"/>
      <c r="AH83" s="1126"/>
      <c r="AI83" s="1126"/>
      <c r="AJ83" s="1126"/>
      <c r="AK83" s="1126"/>
      <c r="AL83" s="1127"/>
      <c r="AM83" s="27"/>
      <c r="AN83" s="27"/>
      <c r="AO83" s="27"/>
      <c r="AP83" s="27"/>
      <c r="AQ83" s="27"/>
      <c r="AR83" s="27"/>
      <c r="AS83" s="27"/>
      <c r="AT83" s="27"/>
      <c r="AU83" s="27"/>
      <c r="AV83" s="1103"/>
      <c r="AW83" s="1103"/>
      <c r="AX83" s="1103"/>
      <c r="AY83" s="1103"/>
      <c r="AZ83" s="704"/>
      <c r="BA83" s="704"/>
      <c r="BB83" s="705"/>
    </row>
    <row r="84" spans="2:90" ht="11.25" customHeight="1">
      <c r="B84" s="1013"/>
      <c r="C84" s="1015"/>
      <c r="D84" s="329"/>
      <c r="E84" s="966" t="s">
        <v>86</v>
      </c>
      <c r="F84" s="966"/>
      <c r="G84" s="966"/>
      <c r="H84" s="966"/>
      <c r="I84" s="966"/>
      <c r="J84" s="966"/>
      <c r="K84" s="966"/>
      <c r="L84" s="966"/>
      <c r="M84" s="966"/>
      <c r="N84" s="966"/>
      <c r="O84" s="966"/>
      <c r="P84" s="966"/>
      <c r="Q84" s="966"/>
      <c r="R84" s="966"/>
      <c r="S84" s="966"/>
      <c r="T84" s="966"/>
      <c r="U84" s="966"/>
      <c r="V84" s="966"/>
      <c r="W84" s="966"/>
      <c r="X84" s="966"/>
      <c r="Y84" s="966"/>
      <c r="Z84" s="966"/>
      <c r="AA84" s="966"/>
      <c r="AB84" s="966"/>
      <c r="AC84" s="966"/>
      <c r="AD84" s="966"/>
      <c r="AE84" s="966"/>
      <c r="AF84" s="966"/>
      <c r="AG84" s="966"/>
      <c r="AH84" s="966"/>
      <c r="AI84" s="966"/>
      <c r="AJ84" s="966"/>
      <c r="AK84" s="966"/>
      <c r="AL84" s="1100"/>
      <c r="AM84" s="28"/>
      <c r="AN84" s="28"/>
      <c r="AO84" s="28"/>
      <c r="AP84" s="28"/>
      <c r="AQ84" s="28"/>
      <c r="AR84" s="28"/>
      <c r="AS84" s="28"/>
      <c r="AT84" s="28"/>
      <c r="AU84" s="28"/>
      <c r="AV84" s="1103">
        <f>IF(AND((T78+AB78)&gt;=1),1,0)</f>
        <v>0</v>
      </c>
      <c r="AW84" s="1103"/>
      <c r="AX84" s="1103"/>
      <c r="AY84" s="1103"/>
      <c r="AZ84" s="694" t="s">
        <v>26</v>
      </c>
      <c r="BA84" s="694"/>
      <c r="BB84" s="695" t="s">
        <v>87</v>
      </c>
    </row>
    <row r="85" spans="2:90" ht="11.25" customHeight="1">
      <c r="B85" s="1013"/>
      <c r="C85" s="1015"/>
      <c r="D85" s="335"/>
      <c r="E85" s="967"/>
      <c r="F85" s="967"/>
      <c r="G85" s="967"/>
      <c r="H85" s="967"/>
      <c r="I85" s="967"/>
      <c r="J85" s="967"/>
      <c r="K85" s="967"/>
      <c r="L85" s="967"/>
      <c r="M85" s="967"/>
      <c r="N85" s="967"/>
      <c r="O85" s="967"/>
      <c r="P85" s="967"/>
      <c r="Q85" s="967"/>
      <c r="R85" s="967"/>
      <c r="S85" s="967"/>
      <c r="T85" s="967"/>
      <c r="U85" s="967"/>
      <c r="V85" s="967"/>
      <c r="W85" s="967"/>
      <c r="X85" s="967"/>
      <c r="Y85" s="967"/>
      <c r="Z85" s="967"/>
      <c r="AA85" s="967"/>
      <c r="AB85" s="967"/>
      <c r="AC85" s="967"/>
      <c r="AD85" s="967"/>
      <c r="AE85" s="967"/>
      <c r="AF85" s="967"/>
      <c r="AG85" s="967"/>
      <c r="AH85" s="967"/>
      <c r="AI85" s="967"/>
      <c r="AJ85" s="967"/>
      <c r="AK85" s="967"/>
      <c r="AL85" s="1114"/>
      <c r="AM85" s="27"/>
      <c r="AN85" s="27"/>
      <c r="AO85" s="27"/>
      <c r="AP85" s="27"/>
      <c r="AQ85" s="27"/>
      <c r="AR85" s="27"/>
      <c r="AS85" s="27"/>
      <c r="AT85" s="27"/>
      <c r="AU85" s="27"/>
      <c r="AV85" s="1103"/>
      <c r="AW85" s="1103"/>
      <c r="AX85" s="1103"/>
      <c r="AY85" s="1103"/>
      <c r="AZ85" s="704"/>
      <c r="BA85" s="704"/>
      <c r="BB85" s="705"/>
    </row>
    <row r="86" spans="2:90" ht="11.25" customHeight="1">
      <c r="B86" s="1013"/>
      <c r="C86" s="1015"/>
      <c r="D86" s="329"/>
      <c r="E86" s="966" t="s">
        <v>88</v>
      </c>
      <c r="F86" s="966"/>
      <c r="G86" s="966"/>
      <c r="H86" s="966"/>
      <c r="I86" s="966"/>
      <c r="J86" s="966"/>
      <c r="K86" s="966"/>
      <c r="L86" s="966"/>
      <c r="M86" s="966"/>
      <c r="N86" s="966"/>
      <c r="O86" s="966"/>
      <c r="P86" s="966"/>
      <c r="Q86" s="966"/>
      <c r="R86" s="966"/>
      <c r="S86" s="966"/>
      <c r="T86" s="966"/>
      <c r="U86" s="966"/>
      <c r="V86" s="966"/>
      <c r="W86" s="966"/>
      <c r="X86" s="966"/>
      <c r="Y86" s="966"/>
      <c r="Z86" s="966"/>
      <c r="AA86" s="966"/>
      <c r="AB86" s="966"/>
      <c r="AC86" s="966"/>
      <c r="AD86" s="966"/>
      <c r="AE86" s="966"/>
      <c r="AF86" s="966"/>
      <c r="AG86" s="966"/>
      <c r="AH86" s="966"/>
      <c r="AI86" s="966"/>
      <c r="AJ86" s="966"/>
      <c r="AK86" s="966"/>
      <c r="AL86" s="1100"/>
      <c r="AM86" s="28"/>
      <c r="AN86" s="28"/>
      <c r="AO86" s="28"/>
      <c r="AP86" s="28"/>
      <c r="AQ86" s="28"/>
      <c r="AR86" s="28"/>
      <c r="AS86" s="28"/>
      <c r="AT86" s="28"/>
      <c r="AU86" s="28"/>
      <c r="AV86" s="1118">
        <v>1</v>
      </c>
      <c r="AW86" s="1118"/>
      <c r="AX86" s="1118"/>
      <c r="AY86" s="1118"/>
      <c r="AZ86" s="694" t="s">
        <v>26</v>
      </c>
      <c r="BA86" s="694"/>
      <c r="BB86" s="695" t="s">
        <v>89</v>
      </c>
    </row>
    <row r="87" spans="2:90" ht="11.25" customHeight="1">
      <c r="B87" s="1013"/>
      <c r="C87" s="1015"/>
      <c r="D87" s="335"/>
      <c r="E87" s="967"/>
      <c r="F87" s="967"/>
      <c r="G87" s="967"/>
      <c r="H87" s="967"/>
      <c r="I87" s="967"/>
      <c r="J87" s="967"/>
      <c r="K87" s="967"/>
      <c r="L87" s="967"/>
      <c r="M87" s="967"/>
      <c r="N87" s="967"/>
      <c r="O87" s="967"/>
      <c r="P87" s="967"/>
      <c r="Q87" s="967"/>
      <c r="R87" s="967"/>
      <c r="S87" s="967"/>
      <c r="T87" s="967"/>
      <c r="U87" s="967"/>
      <c r="V87" s="967"/>
      <c r="W87" s="967"/>
      <c r="X87" s="967"/>
      <c r="Y87" s="967"/>
      <c r="Z87" s="967"/>
      <c r="AA87" s="967"/>
      <c r="AB87" s="967"/>
      <c r="AC87" s="967"/>
      <c r="AD87" s="967"/>
      <c r="AE87" s="967"/>
      <c r="AF87" s="967"/>
      <c r="AG87" s="967"/>
      <c r="AH87" s="967"/>
      <c r="AI87" s="967"/>
      <c r="AJ87" s="967"/>
      <c r="AK87" s="967"/>
      <c r="AL87" s="1114"/>
      <c r="AM87" s="27"/>
      <c r="AN87" s="27"/>
      <c r="AO87" s="27"/>
      <c r="AP87" s="27"/>
      <c r="AQ87" s="27"/>
      <c r="AR87" s="27"/>
      <c r="AS87" s="27"/>
      <c r="AT87" s="27"/>
      <c r="AU87" s="27"/>
      <c r="AV87" s="1118"/>
      <c r="AW87" s="1118"/>
      <c r="AX87" s="1118"/>
      <c r="AY87" s="1118"/>
      <c r="AZ87" s="704"/>
      <c r="BA87" s="704"/>
      <c r="BB87" s="705"/>
    </row>
    <row r="88" spans="2:90" ht="11.25" customHeight="1">
      <c r="B88" s="1013"/>
      <c r="C88" s="1015"/>
      <c r="D88" s="329"/>
      <c r="E88" s="966" t="s">
        <v>90</v>
      </c>
      <c r="F88" s="966"/>
      <c r="G88" s="966"/>
      <c r="H88" s="966"/>
      <c r="I88" s="966"/>
      <c r="J88" s="966"/>
      <c r="K88" s="966"/>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6"/>
      <c r="AI88" s="966"/>
      <c r="AJ88" s="966"/>
      <c r="AK88" s="966"/>
      <c r="AL88" s="1100"/>
      <c r="AM88" s="28"/>
      <c r="AN88" s="28"/>
      <c r="AO88" s="28"/>
      <c r="AP88" s="28"/>
      <c r="AQ88" s="28"/>
      <c r="AR88" s="28"/>
      <c r="AS88" s="28"/>
      <c r="AT88" s="28"/>
      <c r="AU88" s="28"/>
      <c r="AV88" s="1118">
        <v>0.5</v>
      </c>
      <c r="AW88" s="1118"/>
      <c r="AX88" s="1118"/>
      <c r="AY88" s="1118"/>
      <c r="AZ88" s="694" t="s">
        <v>26</v>
      </c>
      <c r="BA88" s="694"/>
      <c r="BB88" s="695" t="s">
        <v>91</v>
      </c>
    </row>
    <row r="89" spans="2:90" ht="11.25" customHeight="1">
      <c r="B89" s="1013"/>
      <c r="C89" s="1015"/>
      <c r="D89" s="335"/>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1114"/>
      <c r="AM89" s="27"/>
      <c r="AN89" s="27"/>
      <c r="AO89" s="27"/>
      <c r="AP89" s="27"/>
      <c r="AQ89" s="27"/>
      <c r="AR89" s="27"/>
      <c r="AS89" s="27"/>
      <c r="AT89" s="27"/>
      <c r="AU89" s="27"/>
      <c r="AV89" s="1118"/>
      <c r="AW89" s="1118"/>
      <c r="AX89" s="1118"/>
      <c r="AY89" s="1118"/>
      <c r="AZ89" s="704"/>
      <c r="BA89" s="704"/>
      <c r="BB89" s="705"/>
    </row>
    <row r="90" spans="2:90" ht="11.25" customHeight="1">
      <c r="B90" s="1013"/>
      <c r="C90" s="1015"/>
      <c r="D90" s="329" t="s">
        <v>92</v>
      </c>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1"/>
      <c r="AM90" s="1119"/>
      <c r="AN90" s="1119"/>
      <c r="AO90" s="1119"/>
      <c r="AP90" s="1119"/>
      <c r="AQ90" s="1119"/>
      <c r="AR90" s="1119"/>
      <c r="AS90" s="1119"/>
      <c r="AT90" s="1119"/>
      <c r="AU90" s="1119"/>
      <c r="AV90" s="1008">
        <f>AV80+AV82+AV84+AV86+AV88</f>
        <v>1.5</v>
      </c>
      <c r="AW90" s="1008"/>
      <c r="AX90" s="1008"/>
      <c r="AY90" s="1008"/>
      <c r="AZ90" s="696" t="s">
        <v>26</v>
      </c>
      <c r="BA90" s="696"/>
      <c r="BB90" s="697" t="s">
        <v>93</v>
      </c>
      <c r="BC90" s="24"/>
      <c r="BD90" s="25"/>
    </row>
    <row r="91" spans="2:90" ht="11.25" customHeight="1" thickBot="1">
      <c r="B91" s="1016"/>
      <c r="C91" s="1231"/>
      <c r="D91" s="1099"/>
      <c r="E91" s="995"/>
      <c r="F91" s="995"/>
      <c r="G91" s="995"/>
      <c r="H91" s="995"/>
      <c r="I91" s="995"/>
      <c r="J91" s="995"/>
      <c r="K91" s="995"/>
      <c r="L91" s="995"/>
      <c r="M91" s="995"/>
      <c r="N91" s="995"/>
      <c r="O91" s="995"/>
      <c r="P91" s="995"/>
      <c r="Q91" s="995"/>
      <c r="R91" s="995"/>
      <c r="S91" s="995"/>
      <c r="T91" s="995"/>
      <c r="U91" s="995"/>
      <c r="V91" s="995"/>
      <c r="W91" s="995"/>
      <c r="X91" s="995"/>
      <c r="Y91" s="995"/>
      <c r="Z91" s="995"/>
      <c r="AA91" s="995"/>
      <c r="AB91" s="995"/>
      <c r="AC91" s="995"/>
      <c r="AD91" s="995"/>
      <c r="AE91" s="995"/>
      <c r="AF91" s="995"/>
      <c r="AG91" s="995"/>
      <c r="AH91" s="995"/>
      <c r="AI91" s="995"/>
      <c r="AJ91" s="995"/>
      <c r="AK91" s="995"/>
      <c r="AL91" s="1093"/>
      <c r="AM91" s="1120"/>
      <c r="AN91" s="1120"/>
      <c r="AO91" s="1120"/>
      <c r="AP91" s="1120"/>
      <c r="AQ91" s="1120"/>
      <c r="AR91" s="1120"/>
      <c r="AS91" s="1120"/>
      <c r="AT91" s="1120"/>
      <c r="AU91" s="1120"/>
      <c r="AV91" s="1121"/>
      <c r="AW91" s="1121"/>
      <c r="AX91" s="1121"/>
      <c r="AY91" s="1121"/>
      <c r="AZ91" s="954"/>
      <c r="BA91" s="954"/>
      <c r="BB91" s="975"/>
      <c r="BC91" s="1106" t="s">
        <v>394</v>
      </c>
      <c r="BD91" s="1096"/>
      <c r="BE91" s="1096"/>
      <c r="BF91" s="1096"/>
      <c r="BG91" s="1096"/>
    </row>
    <row r="92" spans="2:90" ht="11.25" customHeight="1">
      <c r="B92" s="1107" t="s">
        <v>94</v>
      </c>
      <c r="C92" s="1108"/>
      <c r="D92" s="1111"/>
      <c r="E92" s="1112" t="s">
        <v>95</v>
      </c>
      <c r="F92" s="1112"/>
      <c r="G92" s="1112"/>
      <c r="H92" s="1112"/>
      <c r="I92" s="1112"/>
      <c r="J92" s="1112"/>
      <c r="K92" s="1112"/>
      <c r="L92" s="1112"/>
      <c r="M92" s="1112"/>
      <c r="N92" s="1112"/>
      <c r="O92" s="1112"/>
      <c r="P92" s="1112"/>
      <c r="Q92" s="1112"/>
      <c r="R92" s="1112"/>
      <c r="S92" s="1112"/>
      <c r="T92" s="1112"/>
      <c r="U92" s="1112"/>
      <c r="V92" s="1112"/>
      <c r="W92" s="1112"/>
      <c r="X92" s="1112"/>
      <c r="Y92" s="1112"/>
      <c r="Z92" s="1112"/>
      <c r="AA92" s="1112"/>
      <c r="AB92" s="1112"/>
      <c r="AC92" s="1112"/>
      <c r="AD92" s="1112"/>
      <c r="AE92" s="1112"/>
      <c r="AF92" s="1112"/>
      <c r="AG92" s="1112"/>
      <c r="AH92" s="1112"/>
      <c r="AI92" s="1112"/>
      <c r="AJ92" s="1112"/>
      <c r="AK92" s="1112"/>
      <c r="AL92" s="1113"/>
      <c r="AM92" s="1115">
        <v>1</v>
      </c>
      <c r="AN92" s="1115"/>
      <c r="AO92" s="1115"/>
      <c r="AP92" s="1115"/>
      <c r="AQ92" s="1115"/>
      <c r="AR92" s="1115"/>
      <c r="AS92" s="1115"/>
      <c r="AT92" s="1115"/>
      <c r="AU92" s="1115"/>
      <c r="AV92" s="1115"/>
      <c r="AW92" s="1115"/>
      <c r="AX92" s="1115"/>
      <c r="AY92" s="1115"/>
      <c r="AZ92" s="953" t="s">
        <v>26</v>
      </c>
      <c r="BA92" s="953"/>
      <c r="BB92" s="1117" t="s">
        <v>96</v>
      </c>
      <c r="BJ92" s="535" t="s">
        <v>97</v>
      </c>
      <c r="BK92" s="535"/>
      <c r="BL92" s="535"/>
      <c r="BM92" s="535"/>
      <c r="BN92" s="535"/>
      <c r="BO92" s="535"/>
      <c r="BP92" s="1098">
        <f>O49+O56+O63+O70+O74+O76</f>
        <v>0</v>
      </c>
      <c r="BQ92" s="1098"/>
      <c r="BR92" s="1098"/>
      <c r="BS92" s="1098"/>
      <c r="BT92" s="1098"/>
      <c r="BU92" s="1098"/>
      <c r="BV92" s="29"/>
      <c r="BW92" s="29"/>
      <c r="BX92" s="29"/>
      <c r="BY92" s="6"/>
      <c r="BZ92" s="6"/>
      <c r="CA92" s="6"/>
      <c r="CB92" s="6"/>
      <c r="CC92" s="6"/>
      <c r="CD92" s="6"/>
      <c r="CE92" s="6"/>
      <c r="CF92" s="6"/>
      <c r="CG92" s="6"/>
      <c r="CH92" s="6"/>
      <c r="CI92" s="6"/>
      <c r="CJ92" s="6"/>
    </row>
    <row r="93" spans="2:90" ht="11.25" customHeight="1">
      <c r="B93" s="1109"/>
      <c r="C93" s="1110"/>
      <c r="D93" s="542"/>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1114"/>
      <c r="AM93" s="1116"/>
      <c r="AN93" s="1116"/>
      <c r="AO93" s="1116"/>
      <c r="AP93" s="1116"/>
      <c r="AQ93" s="1116"/>
      <c r="AR93" s="1116"/>
      <c r="AS93" s="1116"/>
      <c r="AT93" s="1116"/>
      <c r="AU93" s="1116"/>
      <c r="AV93" s="1116"/>
      <c r="AW93" s="1116"/>
      <c r="AX93" s="1116"/>
      <c r="AY93" s="1116"/>
      <c r="AZ93" s="704"/>
      <c r="BA93" s="704"/>
      <c r="BB93" s="705"/>
      <c r="BJ93" s="535"/>
      <c r="BK93" s="535"/>
      <c r="BL93" s="535"/>
      <c r="BM93" s="535"/>
      <c r="BN93" s="535"/>
      <c r="BO93" s="535"/>
      <c r="BP93" s="1098"/>
      <c r="BQ93" s="1098"/>
      <c r="BR93" s="1098"/>
      <c r="BS93" s="1098"/>
      <c r="BT93" s="1098"/>
      <c r="BU93" s="1098"/>
      <c r="BV93" s="29"/>
      <c r="BW93" s="29"/>
      <c r="BX93" s="29"/>
      <c r="BY93" s="6"/>
      <c r="BZ93" s="6"/>
      <c r="CA93" s="6"/>
      <c r="CB93" s="6"/>
      <c r="CC93" s="6"/>
      <c r="CD93" s="6"/>
      <c r="CE93" s="6"/>
      <c r="CF93" s="6"/>
      <c r="CG93" s="6"/>
      <c r="CH93" s="6"/>
      <c r="CI93" s="6"/>
      <c r="CJ93" s="6"/>
    </row>
    <row r="94" spans="2:90" ht="11.25" customHeight="1">
      <c r="B94" s="1109"/>
      <c r="C94" s="1110"/>
      <c r="D94" s="329"/>
      <c r="E94" s="1105" t="s">
        <v>98</v>
      </c>
      <c r="F94" s="1105"/>
      <c r="G94" s="1105"/>
      <c r="H94" s="1105"/>
      <c r="I94" s="1105"/>
      <c r="J94" s="1105"/>
      <c r="K94" s="1105"/>
      <c r="L94" s="1105"/>
      <c r="M94" s="1105"/>
      <c r="N94" s="1105"/>
      <c r="O94" s="1105"/>
      <c r="P94" s="1105"/>
      <c r="Q94" s="1105"/>
      <c r="R94" s="1105"/>
      <c r="S94" s="1105"/>
      <c r="T94" s="1105"/>
      <c r="U94" s="30"/>
      <c r="V94" s="30"/>
      <c r="W94" s="958" t="s">
        <v>99</v>
      </c>
      <c r="X94" s="958"/>
      <c r="Y94" s="958"/>
      <c r="Z94" s="958"/>
      <c r="AA94" s="958"/>
      <c r="AB94" s="958"/>
      <c r="AC94" s="960" t="e">
        <f>LOOKUP(BP92,BJ96:BJ102,BK96:BK102)</f>
        <v>#N/A</v>
      </c>
      <c r="AD94" s="960"/>
      <c r="AE94" s="960"/>
      <c r="AF94" s="960"/>
      <c r="AG94" s="958" t="s">
        <v>26</v>
      </c>
      <c r="AH94" s="958"/>
      <c r="AI94" s="30"/>
      <c r="AJ94" s="30"/>
      <c r="AK94" s="30"/>
      <c r="AL94" s="31"/>
      <c r="AM94" s="1103" t="e">
        <f>IF(BP94&gt;=AC94,AC94,IF(BP94&lt;3,ROUND(BP94,0),
IF(MOD(BP94,1)*10&lt;=2,ROUNDDOWN(BP94,0),
IF(MOD(BP94,1)*10&gt;=5,ROUNDUP(BP94,0),
ROUNDDOWN(BP94,0)+0.5))))</f>
        <v>#N/A</v>
      </c>
      <c r="AN94" s="1103"/>
      <c r="AO94" s="1103"/>
      <c r="AP94" s="1103"/>
      <c r="AQ94" s="1103"/>
      <c r="AR94" s="1103"/>
      <c r="AS94" s="1103"/>
      <c r="AT94" s="1103"/>
      <c r="AU94" s="1103"/>
      <c r="AV94" s="1103"/>
      <c r="AW94" s="1103"/>
      <c r="AX94" s="1103"/>
      <c r="AY94" s="1103"/>
      <c r="AZ94" s="694" t="s">
        <v>26</v>
      </c>
      <c r="BA94" s="694"/>
      <c r="BB94" s="695" t="s">
        <v>100</v>
      </c>
      <c r="BJ94" s="1097" t="s">
        <v>101</v>
      </c>
      <c r="BK94" s="1097"/>
      <c r="BL94" s="1097"/>
      <c r="BM94" s="1097"/>
      <c r="BN94" s="1097"/>
      <c r="BO94" s="1097"/>
      <c r="BP94" s="1098">
        <f>IF(AY23-AV90-AM92-AQ117&lt;0,0,IF(AY23-AV90-AM92-AQ117&gt;=AC94,AC94,AY23-AV90-AM92-AQ117))</f>
        <v>0</v>
      </c>
      <c r="BQ94" s="1098"/>
      <c r="BR94" s="1098"/>
      <c r="BS94" s="1098"/>
      <c r="BT94" s="1098"/>
      <c r="BU94" s="1098"/>
    </row>
    <row r="95" spans="2:90" ht="11.25" customHeight="1">
      <c r="B95" s="1109"/>
      <c r="C95" s="1110"/>
      <c r="D95" s="539"/>
      <c r="E95" s="967"/>
      <c r="F95" s="967"/>
      <c r="G95" s="967"/>
      <c r="H95" s="967"/>
      <c r="I95" s="967"/>
      <c r="J95" s="967"/>
      <c r="K95" s="967"/>
      <c r="L95" s="967"/>
      <c r="M95" s="967"/>
      <c r="N95" s="967"/>
      <c r="O95" s="967"/>
      <c r="P95" s="967"/>
      <c r="Q95" s="967"/>
      <c r="R95" s="967"/>
      <c r="S95" s="967"/>
      <c r="T95" s="967"/>
      <c r="U95" s="32"/>
      <c r="V95" s="32"/>
      <c r="W95" s="959"/>
      <c r="X95" s="959"/>
      <c r="Y95" s="959"/>
      <c r="Z95" s="959"/>
      <c r="AA95" s="959"/>
      <c r="AB95" s="959"/>
      <c r="AC95" s="961"/>
      <c r="AD95" s="961"/>
      <c r="AE95" s="961"/>
      <c r="AF95" s="961"/>
      <c r="AG95" s="959"/>
      <c r="AH95" s="959"/>
      <c r="AI95" s="32"/>
      <c r="AJ95" s="32"/>
      <c r="AK95" s="32"/>
      <c r="AL95" s="33"/>
      <c r="AM95" s="1103"/>
      <c r="AN95" s="1103"/>
      <c r="AO95" s="1103"/>
      <c r="AP95" s="1103"/>
      <c r="AQ95" s="1103"/>
      <c r="AR95" s="1103"/>
      <c r="AS95" s="1103"/>
      <c r="AT95" s="1103"/>
      <c r="AU95" s="1103"/>
      <c r="AV95" s="1103"/>
      <c r="AW95" s="1103"/>
      <c r="AX95" s="1103"/>
      <c r="AY95" s="1103"/>
      <c r="AZ95" s="696"/>
      <c r="BA95" s="696"/>
      <c r="BB95" s="697"/>
      <c r="BJ95" s="1097"/>
      <c r="BK95" s="1097"/>
      <c r="BL95" s="1097"/>
      <c r="BM95" s="1097"/>
      <c r="BN95" s="1097"/>
      <c r="BO95" s="1097"/>
      <c r="BP95" s="1098"/>
      <c r="BQ95" s="1098"/>
      <c r="BR95" s="1098"/>
      <c r="BS95" s="1098"/>
      <c r="BT95" s="1098"/>
      <c r="BU95" s="1098"/>
      <c r="BV95" s="30"/>
      <c r="BW95" s="30"/>
      <c r="BX95" s="30"/>
      <c r="BY95" s="30"/>
      <c r="BZ95" s="30"/>
      <c r="CA95" s="30"/>
      <c r="CB95" s="30"/>
      <c r="CC95" s="30"/>
      <c r="CD95" s="30"/>
      <c r="CE95" s="30"/>
      <c r="CF95" s="30"/>
      <c r="CG95" s="30"/>
      <c r="CH95" s="30"/>
      <c r="CI95" s="30"/>
      <c r="CJ95" s="30"/>
      <c r="CK95" s="30"/>
      <c r="CL95" s="30"/>
    </row>
    <row r="96" spans="2:90" ht="11.25" customHeight="1">
      <c r="B96" s="1109"/>
      <c r="C96" s="1110"/>
      <c r="D96" s="329"/>
      <c r="E96" s="966" t="s">
        <v>102</v>
      </c>
      <c r="F96" s="966"/>
      <c r="G96" s="966"/>
      <c r="H96" s="966"/>
      <c r="I96" s="966"/>
      <c r="J96" s="966"/>
      <c r="K96" s="966"/>
      <c r="L96" s="966"/>
      <c r="M96" s="966"/>
      <c r="N96" s="966"/>
      <c r="O96" s="966"/>
      <c r="P96" s="966"/>
      <c r="Q96" s="966"/>
      <c r="R96" s="966"/>
      <c r="S96" s="966"/>
      <c r="T96" s="966"/>
      <c r="U96" s="966"/>
      <c r="V96" s="966"/>
      <c r="W96" s="966"/>
      <c r="X96" s="966"/>
      <c r="Y96" s="966"/>
      <c r="Z96" s="966"/>
      <c r="AA96" s="966"/>
      <c r="AB96" s="966"/>
      <c r="AC96" s="966"/>
      <c r="AD96" s="966"/>
      <c r="AE96" s="966"/>
      <c r="AF96" s="966"/>
      <c r="AG96" s="966"/>
      <c r="AH96" s="966"/>
      <c r="AI96" s="966"/>
      <c r="AJ96" s="966"/>
      <c r="AK96" s="966"/>
      <c r="AL96" s="1100"/>
      <c r="AM96" s="1103">
        <f>-(IF(AV90+AM92-AY20&lt;0,0,AV90+AM92-AY20))</f>
        <v>-2.5</v>
      </c>
      <c r="AN96" s="1103"/>
      <c r="AO96" s="1103"/>
      <c r="AP96" s="1103"/>
      <c r="AQ96" s="1103"/>
      <c r="AR96" s="1103"/>
      <c r="AS96" s="1103"/>
      <c r="AT96" s="1103"/>
      <c r="AU96" s="1103"/>
      <c r="AV96" s="1103"/>
      <c r="AW96" s="1103"/>
      <c r="AX96" s="1103"/>
      <c r="AY96" s="1103"/>
      <c r="AZ96" s="694" t="s">
        <v>26</v>
      </c>
      <c r="BA96" s="694"/>
      <c r="BB96" s="695" t="s">
        <v>103</v>
      </c>
      <c r="BJ96" s="34">
        <v>1</v>
      </c>
      <c r="BK96" s="34">
        <v>1</v>
      </c>
    </row>
    <row r="97" spans="1:90" ht="11.25" customHeight="1" thickBot="1">
      <c r="B97" s="1109"/>
      <c r="C97" s="1110"/>
      <c r="D97" s="1099"/>
      <c r="E97" s="1101"/>
      <c r="F97" s="1101"/>
      <c r="G97" s="1101"/>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01"/>
      <c r="AL97" s="1102"/>
      <c r="AM97" s="1104"/>
      <c r="AN97" s="1104"/>
      <c r="AO97" s="1104"/>
      <c r="AP97" s="1104"/>
      <c r="AQ97" s="1104"/>
      <c r="AR97" s="1104"/>
      <c r="AS97" s="1104"/>
      <c r="AT97" s="1104"/>
      <c r="AU97" s="1104"/>
      <c r="AV97" s="1104"/>
      <c r="AW97" s="1104"/>
      <c r="AX97" s="1104"/>
      <c r="AY97" s="1104"/>
      <c r="AZ97" s="704"/>
      <c r="BA97" s="704"/>
      <c r="BB97" s="705"/>
      <c r="BJ97" s="35">
        <v>46</v>
      </c>
      <c r="BK97" s="36">
        <v>2</v>
      </c>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row>
    <row r="98" spans="1:90" ht="11.25" customHeight="1">
      <c r="B98" s="943" t="s">
        <v>104</v>
      </c>
      <c r="C98" s="1090"/>
      <c r="D98" s="1090"/>
      <c r="E98" s="1090"/>
      <c r="F98" s="1090"/>
      <c r="G98" s="1090"/>
      <c r="H98" s="1090"/>
      <c r="I98" s="1090"/>
      <c r="J98" s="1090"/>
      <c r="K98" s="1090"/>
      <c r="L98" s="1090"/>
      <c r="M98" s="1090"/>
      <c r="N98" s="1090"/>
      <c r="O98" s="1090"/>
      <c r="P98" s="1090"/>
      <c r="Q98" s="1090"/>
      <c r="R98" s="1090"/>
      <c r="S98" s="1090"/>
      <c r="T98" s="1090"/>
      <c r="U98" s="1090"/>
      <c r="V98" s="1090"/>
      <c r="W98" s="1090"/>
      <c r="X98" s="1090"/>
      <c r="Y98" s="1090"/>
      <c r="Z98" s="1090"/>
      <c r="AA98" s="1090"/>
      <c r="AB98" s="1090"/>
      <c r="AC98" s="1090"/>
      <c r="AD98" s="1090"/>
      <c r="AE98" s="1090"/>
      <c r="AF98" s="1090"/>
      <c r="AG98" s="1090"/>
      <c r="AH98" s="1090"/>
      <c r="AI98" s="1090"/>
      <c r="AJ98" s="1090"/>
      <c r="AK98" s="1090"/>
      <c r="AL98" s="1091"/>
      <c r="AM98" s="1094" t="e">
        <f>AV90+AM92+AM94+AM96</f>
        <v>#N/A</v>
      </c>
      <c r="AN98" s="950"/>
      <c r="AO98" s="950"/>
      <c r="AP98" s="950"/>
      <c r="AQ98" s="950"/>
      <c r="AR98" s="950"/>
      <c r="AS98" s="950"/>
      <c r="AT98" s="950"/>
      <c r="AU98" s="950"/>
      <c r="AV98" s="950"/>
      <c r="AW98" s="950"/>
      <c r="AX98" s="950"/>
      <c r="AY98" s="950"/>
      <c r="AZ98" s="953" t="s">
        <v>26</v>
      </c>
      <c r="BA98" s="953"/>
      <c r="BB98" s="955" t="s">
        <v>105</v>
      </c>
      <c r="BJ98" s="35">
        <v>151</v>
      </c>
      <c r="BK98" s="36">
        <v>3</v>
      </c>
    </row>
    <row r="99" spans="1:90" ht="11.25" customHeight="1" thickBot="1">
      <c r="B99" s="1092"/>
      <c r="C99" s="995"/>
      <c r="D99" s="995"/>
      <c r="E99" s="995"/>
      <c r="F99" s="995"/>
      <c r="G99" s="995"/>
      <c r="H99" s="995"/>
      <c r="I99" s="995"/>
      <c r="J99" s="995"/>
      <c r="K99" s="995"/>
      <c r="L99" s="995"/>
      <c r="M99" s="995"/>
      <c r="N99" s="995"/>
      <c r="O99" s="995"/>
      <c r="P99" s="995"/>
      <c r="Q99" s="995"/>
      <c r="R99" s="995"/>
      <c r="S99" s="995"/>
      <c r="T99" s="995"/>
      <c r="U99" s="995"/>
      <c r="V99" s="995"/>
      <c r="W99" s="995"/>
      <c r="X99" s="995"/>
      <c r="Y99" s="995"/>
      <c r="Z99" s="995"/>
      <c r="AA99" s="995"/>
      <c r="AB99" s="995"/>
      <c r="AC99" s="995"/>
      <c r="AD99" s="995"/>
      <c r="AE99" s="995"/>
      <c r="AF99" s="995"/>
      <c r="AG99" s="995"/>
      <c r="AH99" s="995"/>
      <c r="AI99" s="995"/>
      <c r="AJ99" s="995"/>
      <c r="AK99" s="995"/>
      <c r="AL99" s="1093"/>
      <c r="AM99" s="952"/>
      <c r="AN99" s="952"/>
      <c r="AO99" s="952"/>
      <c r="AP99" s="952"/>
      <c r="AQ99" s="952"/>
      <c r="AR99" s="952"/>
      <c r="AS99" s="952"/>
      <c r="AT99" s="952"/>
      <c r="AU99" s="952"/>
      <c r="AV99" s="952"/>
      <c r="AW99" s="952"/>
      <c r="AX99" s="952"/>
      <c r="AY99" s="952"/>
      <c r="AZ99" s="954"/>
      <c r="BA99" s="954"/>
      <c r="BB99" s="956"/>
      <c r="BC99" s="1095"/>
      <c r="BD99" s="1096"/>
      <c r="BE99" s="1096"/>
      <c r="BF99" s="1096"/>
      <c r="BG99" s="1096"/>
      <c r="BJ99" s="35">
        <v>241</v>
      </c>
      <c r="BK99" s="37">
        <v>3.5</v>
      </c>
    </row>
    <row r="100" spans="1:90"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941" t="s">
        <v>310</v>
      </c>
      <c r="AN100" s="941"/>
      <c r="AO100" s="941"/>
      <c r="AP100" s="941"/>
      <c r="AQ100" s="941"/>
      <c r="AR100" s="941"/>
      <c r="AS100" s="941"/>
      <c r="AT100" s="941"/>
      <c r="AU100" s="941"/>
      <c r="AV100" s="941"/>
      <c r="AW100" s="941"/>
      <c r="AX100" s="941"/>
      <c r="AY100" s="941"/>
      <c r="AZ100" s="941"/>
      <c r="BA100" s="941"/>
      <c r="BB100" s="941"/>
      <c r="BC100" s="941"/>
      <c r="BD100" s="941"/>
      <c r="BE100" s="941"/>
      <c r="BF100" s="941"/>
      <c r="BG100" s="38"/>
      <c r="BJ100" s="35">
        <v>271</v>
      </c>
      <c r="BK100" s="36">
        <v>5</v>
      </c>
    </row>
    <row r="101" spans="1:90"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39"/>
      <c r="AN101" s="39"/>
      <c r="AO101" s="39"/>
      <c r="AP101" s="39"/>
      <c r="AQ101" s="39"/>
      <c r="AR101" s="39"/>
      <c r="AS101" s="39"/>
      <c r="AT101" s="39"/>
      <c r="AU101" s="39"/>
      <c r="AV101" s="39"/>
      <c r="AW101" s="39"/>
      <c r="AX101" s="39"/>
      <c r="AY101" s="39"/>
      <c r="AZ101" s="39"/>
      <c r="BA101" s="39"/>
      <c r="BB101" s="39"/>
      <c r="BC101" s="39"/>
      <c r="BD101" s="39"/>
      <c r="BE101" s="39"/>
      <c r="BF101" s="39"/>
      <c r="BG101" s="38"/>
      <c r="BJ101" s="35">
        <v>301</v>
      </c>
      <c r="BK101" s="36">
        <v>6</v>
      </c>
    </row>
    <row r="102" spans="1:90" ht="15" customHeight="1">
      <c r="A102" s="2" t="s">
        <v>106</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1"/>
      <c r="AH102" s="41"/>
      <c r="AI102" s="41"/>
      <c r="AJ102" s="41"/>
      <c r="AK102" s="41"/>
      <c r="AL102" s="41"/>
      <c r="AM102" s="41"/>
      <c r="AN102" s="41"/>
      <c r="AO102" s="41"/>
      <c r="AP102" s="41"/>
      <c r="AQ102" s="41"/>
      <c r="BJ102" s="35">
        <v>451</v>
      </c>
      <c r="BK102" s="36">
        <v>8</v>
      </c>
    </row>
    <row r="103" spans="1:90" ht="15" customHeight="1">
      <c r="B103" s="347" t="s">
        <v>44</v>
      </c>
      <c r="C103" s="538"/>
      <c r="D103" s="329" t="s">
        <v>107</v>
      </c>
      <c r="E103" s="537"/>
      <c r="F103" s="537"/>
      <c r="G103" s="537"/>
      <c r="H103" s="537"/>
      <c r="I103" s="538"/>
      <c r="J103" s="329" t="s">
        <v>46</v>
      </c>
      <c r="K103" s="537"/>
      <c r="L103" s="537"/>
      <c r="M103" s="537"/>
      <c r="N103" s="538"/>
      <c r="O103" s="347" t="s">
        <v>108</v>
      </c>
      <c r="P103" s="526"/>
      <c r="Q103" s="526"/>
      <c r="R103" s="1086"/>
      <c r="S103" s="1067" t="s">
        <v>109</v>
      </c>
      <c r="T103" s="1068"/>
      <c r="U103" s="1068"/>
      <c r="V103" s="1068"/>
      <c r="W103" s="1068"/>
      <c r="X103" s="1068"/>
      <c r="Y103" s="1068"/>
      <c r="Z103" s="1068"/>
      <c r="AA103" s="1068"/>
      <c r="AB103" s="1069"/>
      <c r="AC103" s="347" t="s">
        <v>108</v>
      </c>
      <c r="AD103" s="526"/>
      <c r="AE103" s="526"/>
      <c r="AF103" s="1086"/>
      <c r="AG103" s="1067" t="s">
        <v>110</v>
      </c>
      <c r="AH103" s="1068"/>
      <c r="AI103" s="1068"/>
      <c r="AJ103" s="1068"/>
      <c r="AK103" s="1068"/>
      <c r="AL103" s="1068"/>
      <c r="AM103" s="1068"/>
      <c r="AN103" s="1068"/>
      <c r="AO103" s="1068"/>
      <c r="AP103" s="1069"/>
      <c r="AQ103" s="1072" t="s">
        <v>111</v>
      </c>
      <c r="AR103" s="1068"/>
      <c r="AS103" s="1068"/>
      <c r="AT103" s="1068"/>
      <c r="AU103" s="1068"/>
      <c r="AV103" s="1068"/>
      <c r="AW103" s="1068"/>
      <c r="AX103" s="1069"/>
    </row>
    <row r="104" spans="1:90" ht="15" customHeight="1">
      <c r="B104" s="539"/>
      <c r="C104" s="541"/>
      <c r="D104" s="539"/>
      <c r="E104" s="540"/>
      <c r="F104" s="540"/>
      <c r="G104" s="540"/>
      <c r="H104" s="540"/>
      <c r="I104" s="541"/>
      <c r="J104" s="539"/>
      <c r="K104" s="540"/>
      <c r="L104" s="540"/>
      <c r="M104" s="540"/>
      <c r="N104" s="541"/>
      <c r="O104" s="528"/>
      <c r="P104" s="529"/>
      <c r="Q104" s="529"/>
      <c r="R104" s="1087"/>
      <c r="S104" s="1070"/>
      <c r="T104" s="958"/>
      <c r="U104" s="958"/>
      <c r="V104" s="958"/>
      <c r="W104" s="958"/>
      <c r="X104" s="958"/>
      <c r="Y104" s="958"/>
      <c r="Z104" s="958"/>
      <c r="AA104" s="958"/>
      <c r="AB104" s="1071"/>
      <c r="AC104" s="528"/>
      <c r="AD104" s="529"/>
      <c r="AE104" s="529"/>
      <c r="AF104" s="1087"/>
      <c r="AG104" s="1070"/>
      <c r="AH104" s="958"/>
      <c r="AI104" s="958"/>
      <c r="AJ104" s="958"/>
      <c r="AK104" s="958"/>
      <c r="AL104" s="958"/>
      <c r="AM104" s="958"/>
      <c r="AN104" s="958"/>
      <c r="AO104" s="958"/>
      <c r="AP104" s="1071"/>
      <c r="AQ104" s="1073"/>
      <c r="AR104" s="958"/>
      <c r="AS104" s="958"/>
      <c r="AT104" s="958"/>
      <c r="AU104" s="958"/>
      <c r="AV104" s="958"/>
      <c r="AW104" s="958"/>
      <c r="AX104" s="1071"/>
    </row>
    <row r="105" spans="1:90" ht="15" customHeight="1">
      <c r="B105" s="539"/>
      <c r="C105" s="541"/>
      <c r="D105" s="539"/>
      <c r="E105" s="540"/>
      <c r="F105" s="540"/>
      <c r="G105" s="540"/>
      <c r="H105" s="540"/>
      <c r="I105" s="541"/>
      <c r="J105" s="539"/>
      <c r="K105" s="540"/>
      <c r="L105" s="540"/>
      <c r="M105" s="540"/>
      <c r="N105" s="541"/>
      <c r="O105" s="528"/>
      <c r="P105" s="529"/>
      <c r="Q105" s="529"/>
      <c r="R105" s="1087"/>
      <c r="S105" s="1077" t="s">
        <v>55</v>
      </c>
      <c r="T105" s="529"/>
      <c r="U105" s="529"/>
      <c r="V105" s="529"/>
      <c r="W105" s="529"/>
      <c r="X105" s="529"/>
      <c r="Y105" s="529"/>
      <c r="Z105" s="529"/>
      <c r="AA105" s="529"/>
      <c r="AB105" s="530"/>
      <c r="AC105" s="528"/>
      <c r="AD105" s="529"/>
      <c r="AE105" s="529"/>
      <c r="AF105" s="1087"/>
      <c r="AG105" s="1077" t="s">
        <v>55</v>
      </c>
      <c r="AH105" s="529"/>
      <c r="AI105" s="529"/>
      <c r="AJ105" s="529"/>
      <c r="AK105" s="529"/>
      <c r="AL105" s="529"/>
      <c r="AM105" s="529"/>
      <c r="AN105" s="529"/>
      <c r="AO105" s="529"/>
      <c r="AP105" s="530"/>
      <c r="AQ105" s="1073"/>
      <c r="AR105" s="958"/>
      <c r="AS105" s="958"/>
      <c r="AT105" s="958"/>
      <c r="AU105" s="958"/>
      <c r="AV105" s="958"/>
      <c r="AW105" s="958"/>
      <c r="AX105" s="1071"/>
    </row>
    <row r="106" spans="1:90" ht="15" customHeight="1" thickBot="1">
      <c r="B106" s="1083"/>
      <c r="C106" s="1084"/>
      <c r="D106" s="1083"/>
      <c r="E106" s="1085"/>
      <c r="F106" s="1085"/>
      <c r="G106" s="1085"/>
      <c r="H106" s="1085"/>
      <c r="I106" s="1084"/>
      <c r="J106" s="1083"/>
      <c r="K106" s="1085"/>
      <c r="L106" s="1085"/>
      <c r="M106" s="1085"/>
      <c r="N106" s="1084"/>
      <c r="O106" s="1088"/>
      <c r="P106" s="666"/>
      <c r="Q106" s="666"/>
      <c r="R106" s="1089"/>
      <c r="S106" s="1078"/>
      <c r="T106" s="666"/>
      <c r="U106" s="666"/>
      <c r="V106" s="666"/>
      <c r="W106" s="666"/>
      <c r="X106" s="666"/>
      <c r="Y106" s="666"/>
      <c r="Z106" s="666"/>
      <c r="AA106" s="666"/>
      <c r="AB106" s="667"/>
      <c r="AC106" s="1088"/>
      <c r="AD106" s="666"/>
      <c r="AE106" s="666"/>
      <c r="AF106" s="1089"/>
      <c r="AG106" s="1078"/>
      <c r="AH106" s="666"/>
      <c r="AI106" s="666"/>
      <c r="AJ106" s="666"/>
      <c r="AK106" s="666"/>
      <c r="AL106" s="666"/>
      <c r="AM106" s="666"/>
      <c r="AN106" s="666"/>
      <c r="AO106" s="666"/>
      <c r="AP106" s="667"/>
      <c r="AQ106" s="1074"/>
      <c r="AR106" s="1075"/>
      <c r="AS106" s="1075"/>
      <c r="AT106" s="1075"/>
      <c r="AU106" s="1075"/>
      <c r="AV106" s="1075"/>
      <c r="AW106" s="1075"/>
      <c r="AX106" s="1076"/>
    </row>
    <row r="107" spans="1:90" ht="15" customHeight="1" thickTop="1">
      <c r="B107" s="1011" t="s">
        <v>112</v>
      </c>
      <c r="C107" s="1012"/>
      <c r="D107" s="1036" t="s">
        <v>59</v>
      </c>
      <c r="E107" s="1079"/>
      <c r="F107" s="1079"/>
      <c r="G107" s="1079"/>
      <c r="H107" s="1079"/>
      <c r="I107" s="1080"/>
      <c r="J107" s="1081" t="s">
        <v>60</v>
      </c>
      <c r="K107" s="1065"/>
      <c r="L107" s="1065"/>
      <c r="M107" s="1065"/>
      <c r="N107" s="1082"/>
      <c r="O107" s="1033">
        <f>T38+X38+AB38+AE38+AI38</f>
        <v>0</v>
      </c>
      <c r="P107" s="1034"/>
      <c r="Q107" s="1034"/>
      <c r="R107" s="1035"/>
      <c r="S107" s="1064" t="s">
        <v>113</v>
      </c>
      <c r="T107" s="1065"/>
      <c r="U107" s="1065"/>
      <c r="V107" s="1065"/>
      <c r="W107" s="1065"/>
      <c r="X107" s="1066">
        <f>ROUNDDOWN(O107/3,1)</f>
        <v>0</v>
      </c>
      <c r="Y107" s="1066"/>
      <c r="Z107" s="1066"/>
      <c r="AA107" s="1063" t="s">
        <v>26</v>
      </c>
      <c r="AB107" s="541"/>
      <c r="AC107" s="1033">
        <f>O107</f>
        <v>0</v>
      </c>
      <c r="AD107" s="1034"/>
      <c r="AE107" s="1034"/>
      <c r="AF107" s="1035"/>
      <c r="AG107" s="1064" t="s">
        <v>114</v>
      </c>
      <c r="AH107" s="1065"/>
      <c r="AI107" s="1065"/>
      <c r="AJ107" s="1065"/>
      <c r="AK107" s="1065"/>
      <c r="AL107" s="1066">
        <f>ROUNDDOWN(AC107/3,1)</f>
        <v>0</v>
      </c>
      <c r="AM107" s="1066"/>
      <c r="AN107" s="1066"/>
      <c r="AO107" s="1063" t="s">
        <v>26</v>
      </c>
      <c r="AP107" s="541"/>
      <c r="AQ107" s="1052" t="s">
        <v>115</v>
      </c>
      <c r="AR107" s="1053"/>
      <c r="AS107" s="1053"/>
      <c r="AT107" s="1053"/>
      <c r="AU107" s="1053"/>
      <c r="AV107" s="1053"/>
      <c r="AW107" s="1053"/>
      <c r="AX107" s="1054"/>
    </row>
    <row r="108" spans="1:90" ht="15" customHeight="1">
      <c r="B108" s="1013"/>
      <c r="C108" s="1014"/>
      <c r="D108" s="1030"/>
      <c r="E108" s="1031"/>
      <c r="F108" s="1031"/>
      <c r="G108" s="1031"/>
      <c r="H108" s="1031"/>
      <c r="I108" s="1032"/>
      <c r="J108" s="335"/>
      <c r="K108" s="336"/>
      <c r="L108" s="336"/>
      <c r="M108" s="336"/>
      <c r="N108" s="337"/>
      <c r="O108" s="1020"/>
      <c r="P108" s="1021"/>
      <c r="Q108" s="1021"/>
      <c r="R108" s="1022"/>
      <c r="S108" s="1024"/>
      <c r="T108" s="336"/>
      <c r="U108" s="336"/>
      <c r="V108" s="336"/>
      <c r="W108" s="336"/>
      <c r="X108" s="1008"/>
      <c r="Y108" s="1008"/>
      <c r="Z108" s="1008"/>
      <c r="AA108" s="818"/>
      <c r="AB108" s="544"/>
      <c r="AC108" s="1020"/>
      <c r="AD108" s="1021"/>
      <c r="AE108" s="1021"/>
      <c r="AF108" s="1022"/>
      <c r="AG108" s="1024"/>
      <c r="AH108" s="336"/>
      <c r="AI108" s="336"/>
      <c r="AJ108" s="336"/>
      <c r="AK108" s="336"/>
      <c r="AL108" s="1008"/>
      <c r="AM108" s="1008"/>
      <c r="AN108" s="1008"/>
      <c r="AO108" s="818"/>
      <c r="AP108" s="544"/>
      <c r="AQ108" s="1055"/>
      <c r="AR108" s="1056"/>
      <c r="AS108" s="1056"/>
      <c r="AT108" s="1056"/>
      <c r="AU108" s="1056"/>
      <c r="AV108" s="1056"/>
      <c r="AW108" s="1056"/>
      <c r="AX108" s="1057"/>
    </row>
    <row r="109" spans="1:90" ht="15" customHeight="1">
      <c r="B109" s="1013"/>
      <c r="C109" s="1014"/>
      <c r="D109" s="1002" t="s">
        <v>62</v>
      </c>
      <c r="E109" s="1028"/>
      <c r="F109" s="1028"/>
      <c r="G109" s="1028"/>
      <c r="H109" s="1028"/>
      <c r="I109" s="1029"/>
      <c r="J109" s="329" t="s">
        <v>60</v>
      </c>
      <c r="K109" s="330"/>
      <c r="L109" s="330"/>
      <c r="M109" s="330"/>
      <c r="N109" s="331"/>
      <c r="O109" s="1018">
        <f>T40+X40+AB40+AE40+AI40</f>
        <v>0</v>
      </c>
      <c r="P109" s="1000"/>
      <c r="Q109" s="1000"/>
      <c r="R109" s="1019"/>
      <c r="S109" s="993" t="s">
        <v>116</v>
      </c>
      <c r="T109" s="330"/>
      <c r="U109" s="330"/>
      <c r="V109" s="330"/>
      <c r="W109" s="330"/>
      <c r="X109" s="1008">
        <f>ROUNDDOWN(O109/4,1)</f>
        <v>0</v>
      </c>
      <c r="Y109" s="1008"/>
      <c r="Z109" s="1008"/>
      <c r="AA109" s="818" t="s">
        <v>26</v>
      </c>
      <c r="AB109" s="538"/>
      <c r="AC109" s="999">
        <f>O109+O111</f>
        <v>0</v>
      </c>
      <c r="AD109" s="1000"/>
      <c r="AE109" s="1000"/>
      <c r="AF109" s="1019"/>
      <c r="AG109" s="993" t="s">
        <v>117</v>
      </c>
      <c r="AH109" s="330"/>
      <c r="AI109" s="330"/>
      <c r="AJ109" s="330"/>
      <c r="AK109" s="330"/>
      <c r="AL109" s="1025">
        <f>ROUNDDOWN(AC109/6,1)</f>
        <v>0</v>
      </c>
      <c r="AM109" s="1025"/>
      <c r="AN109" s="1025"/>
      <c r="AO109" s="694" t="s">
        <v>26</v>
      </c>
      <c r="AP109" s="538"/>
      <c r="AQ109" s="1055"/>
      <c r="AR109" s="1056"/>
      <c r="AS109" s="1056"/>
      <c r="AT109" s="1056"/>
      <c r="AU109" s="1056"/>
      <c r="AV109" s="1056"/>
      <c r="AW109" s="1056"/>
      <c r="AX109" s="1057"/>
    </row>
    <row r="110" spans="1:90" ht="15" customHeight="1">
      <c r="B110" s="1013"/>
      <c r="C110" s="1014"/>
      <c r="D110" s="1030"/>
      <c r="E110" s="1031"/>
      <c r="F110" s="1031"/>
      <c r="G110" s="1031"/>
      <c r="H110" s="1031"/>
      <c r="I110" s="1032"/>
      <c r="J110" s="335"/>
      <c r="K110" s="336"/>
      <c r="L110" s="336"/>
      <c r="M110" s="336"/>
      <c r="N110" s="337"/>
      <c r="O110" s="1020"/>
      <c r="P110" s="1021"/>
      <c r="Q110" s="1021"/>
      <c r="R110" s="1022"/>
      <c r="S110" s="1024"/>
      <c r="T110" s="336"/>
      <c r="U110" s="336"/>
      <c r="V110" s="336"/>
      <c r="W110" s="336"/>
      <c r="X110" s="1008"/>
      <c r="Y110" s="1008"/>
      <c r="Z110" s="1008"/>
      <c r="AA110" s="818"/>
      <c r="AB110" s="544"/>
      <c r="AC110" s="1061"/>
      <c r="AD110" s="1034"/>
      <c r="AE110" s="1034"/>
      <c r="AF110" s="1035"/>
      <c r="AG110" s="1023"/>
      <c r="AH110" s="333"/>
      <c r="AI110" s="333"/>
      <c r="AJ110" s="333"/>
      <c r="AK110" s="333"/>
      <c r="AL110" s="1026"/>
      <c r="AM110" s="1026"/>
      <c r="AN110" s="1026"/>
      <c r="AO110" s="696"/>
      <c r="AP110" s="541"/>
      <c r="AQ110" s="1055"/>
      <c r="AR110" s="1056"/>
      <c r="AS110" s="1056"/>
      <c r="AT110" s="1056"/>
      <c r="AU110" s="1056"/>
      <c r="AV110" s="1056"/>
      <c r="AW110" s="1056"/>
      <c r="AX110" s="1057"/>
    </row>
    <row r="111" spans="1:90" ht="15" customHeight="1">
      <c r="B111" s="1013"/>
      <c r="C111" s="1014"/>
      <c r="D111" s="1002" t="s">
        <v>64</v>
      </c>
      <c r="E111" s="1028"/>
      <c r="F111" s="1028"/>
      <c r="G111" s="1028"/>
      <c r="H111" s="1028"/>
      <c r="I111" s="1029"/>
      <c r="J111" s="329" t="s">
        <v>60</v>
      </c>
      <c r="K111" s="330"/>
      <c r="L111" s="330"/>
      <c r="M111" s="330"/>
      <c r="N111" s="331"/>
      <c r="O111" s="1018">
        <f>T42+X42+AB42+AE42+AI42</f>
        <v>0</v>
      </c>
      <c r="P111" s="1000"/>
      <c r="Q111" s="1000"/>
      <c r="R111" s="1019"/>
      <c r="S111" s="993" t="s">
        <v>118</v>
      </c>
      <c r="T111" s="330"/>
      <c r="U111" s="330"/>
      <c r="V111" s="330"/>
      <c r="W111" s="330"/>
      <c r="X111" s="1008">
        <f>ROUNDDOWN(O111/5,1)</f>
        <v>0</v>
      </c>
      <c r="Y111" s="1008"/>
      <c r="Z111" s="1008"/>
      <c r="AA111" s="818" t="s">
        <v>26</v>
      </c>
      <c r="AB111" s="538"/>
      <c r="AC111" s="1061"/>
      <c r="AD111" s="1034"/>
      <c r="AE111" s="1034"/>
      <c r="AF111" s="1035"/>
      <c r="AG111" s="1023"/>
      <c r="AH111" s="333"/>
      <c r="AI111" s="333"/>
      <c r="AJ111" s="333"/>
      <c r="AK111" s="333"/>
      <c r="AL111" s="1026"/>
      <c r="AM111" s="1026"/>
      <c r="AN111" s="1026"/>
      <c r="AO111" s="696"/>
      <c r="AP111" s="541"/>
      <c r="AQ111" s="1055"/>
      <c r="AR111" s="1056"/>
      <c r="AS111" s="1056"/>
      <c r="AT111" s="1056"/>
      <c r="AU111" s="1056"/>
      <c r="AV111" s="1056"/>
      <c r="AW111" s="1056"/>
      <c r="AX111" s="1057"/>
    </row>
    <row r="112" spans="1:90" ht="15" customHeight="1" thickBot="1">
      <c r="B112" s="1013"/>
      <c r="C112" s="1014"/>
      <c r="D112" s="1030"/>
      <c r="E112" s="1031"/>
      <c r="F112" s="1031"/>
      <c r="G112" s="1031"/>
      <c r="H112" s="1031"/>
      <c r="I112" s="1032"/>
      <c r="J112" s="335"/>
      <c r="K112" s="336"/>
      <c r="L112" s="336"/>
      <c r="M112" s="336"/>
      <c r="N112" s="337"/>
      <c r="O112" s="1020"/>
      <c r="P112" s="1021"/>
      <c r="Q112" s="1021"/>
      <c r="R112" s="1022"/>
      <c r="S112" s="1024"/>
      <c r="T112" s="336"/>
      <c r="U112" s="336"/>
      <c r="V112" s="336"/>
      <c r="W112" s="336"/>
      <c r="X112" s="1008"/>
      <c r="Y112" s="1008"/>
      <c r="Z112" s="1008"/>
      <c r="AA112" s="818"/>
      <c r="AB112" s="544"/>
      <c r="AC112" s="1062"/>
      <c r="AD112" s="1021"/>
      <c r="AE112" s="1021"/>
      <c r="AF112" s="1022"/>
      <c r="AG112" s="1024"/>
      <c r="AH112" s="333"/>
      <c r="AI112" s="333"/>
      <c r="AJ112" s="333"/>
      <c r="AK112" s="336"/>
      <c r="AL112" s="1027"/>
      <c r="AM112" s="1027"/>
      <c r="AN112" s="1027"/>
      <c r="AO112" s="704"/>
      <c r="AP112" s="544"/>
      <c r="AQ112" s="1055"/>
      <c r="AR112" s="1056"/>
      <c r="AS112" s="1056"/>
      <c r="AT112" s="1056"/>
      <c r="AU112" s="1056"/>
      <c r="AV112" s="1056"/>
      <c r="AW112" s="1056"/>
      <c r="AX112" s="1057"/>
    </row>
    <row r="113" spans="1:90" ht="15" customHeight="1">
      <c r="B113" s="1013"/>
      <c r="C113" s="1015"/>
      <c r="D113" s="1002" t="s">
        <v>69</v>
      </c>
      <c r="E113" s="1003"/>
      <c r="F113" s="1003"/>
      <c r="G113" s="1003"/>
      <c r="H113" s="1003"/>
      <c r="I113" s="1004"/>
      <c r="J113" s="714" t="s">
        <v>71</v>
      </c>
      <c r="K113" s="694"/>
      <c r="L113" s="694"/>
      <c r="M113" s="694"/>
      <c r="N113" s="695"/>
      <c r="O113" s="1018">
        <f>T49+X49+AB49+AE49+AI49+T56+X56+AB56+AE56+AI56+T63+X63+AB63+AE63+AI63+T70+X70+AB70+AE70+AI70</f>
        <v>0</v>
      </c>
      <c r="P113" s="1000"/>
      <c r="Q113" s="1000"/>
      <c r="R113" s="1019"/>
      <c r="S113" s="993" t="s">
        <v>119</v>
      </c>
      <c r="T113" s="330"/>
      <c r="U113" s="330"/>
      <c r="V113" s="330"/>
      <c r="W113" s="330"/>
      <c r="X113" s="1008">
        <f>ROUNDDOWN(O113/15,1)</f>
        <v>0</v>
      </c>
      <c r="Y113" s="1008"/>
      <c r="Z113" s="1008"/>
      <c r="AA113" s="818" t="s">
        <v>26</v>
      </c>
      <c r="AB113" s="538"/>
      <c r="AC113" s="1018">
        <f>O113</f>
        <v>0</v>
      </c>
      <c r="AD113" s="1000"/>
      <c r="AE113" s="1000"/>
      <c r="AF113" s="1019"/>
      <c r="AG113" s="1042" t="s">
        <v>120</v>
      </c>
      <c r="AH113" s="1044">
        <v>20</v>
      </c>
      <c r="AI113" s="1045"/>
      <c r="AJ113" s="1046"/>
      <c r="AK113" s="1050" t="s">
        <v>121</v>
      </c>
      <c r="AL113" s="1008">
        <f>ROUNDDOWN(AC113/AH113,1)</f>
        <v>0</v>
      </c>
      <c r="AM113" s="1008"/>
      <c r="AN113" s="1008"/>
      <c r="AO113" s="818" t="s">
        <v>26</v>
      </c>
      <c r="AP113" s="538"/>
      <c r="AQ113" s="1055"/>
      <c r="AR113" s="1056"/>
      <c r="AS113" s="1056"/>
      <c r="AT113" s="1056"/>
      <c r="AU113" s="1056"/>
      <c r="AV113" s="1056"/>
      <c r="AW113" s="1056"/>
      <c r="AX113" s="1057"/>
    </row>
    <row r="114" spans="1:90" ht="15" customHeight="1" thickBot="1">
      <c r="B114" s="1013"/>
      <c r="C114" s="1015"/>
      <c r="D114" s="1039"/>
      <c r="E114" s="1040"/>
      <c r="F114" s="1040"/>
      <c r="G114" s="1040"/>
      <c r="H114" s="1040"/>
      <c r="I114" s="1041"/>
      <c r="J114" s="939"/>
      <c r="K114" s="704"/>
      <c r="L114" s="704"/>
      <c r="M114" s="704"/>
      <c r="N114" s="705"/>
      <c r="O114" s="1020"/>
      <c r="P114" s="1021"/>
      <c r="Q114" s="1021"/>
      <c r="R114" s="1022"/>
      <c r="S114" s="1024"/>
      <c r="T114" s="336"/>
      <c r="U114" s="336"/>
      <c r="V114" s="336"/>
      <c r="W114" s="336"/>
      <c r="X114" s="1008"/>
      <c r="Y114" s="1008"/>
      <c r="Z114" s="1008"/>
      <c r="AA114" s="818"/>
      <c r="AB114" s="544"/>
      <c r="AC114" s="1020"/>
      <c r="AD114" s="1021"/>
      <c r="AE114" s="1021"/>
      <c r="AF114" s="1022"/>
      <c r="AG114" s="1043"/>
      <c r="AH114" s="1047"/>
      <c r="AI114" s="1048"/>
      <c r="AJ114" s="1049"/>
      <c r="AK114" s="1051"/>
      <c r="AL114" s="1008"/>
      <c r="AM114" s="1008"/>
      <c r="AN114" s="1008"/>
      <c r="AO114" s="818"/>
      <c r="AP114" s="544"/>
      <c r="AQ114" s="1055"/>
      <c r="AR114" s="1056"/>
      <c r="AS114" s="1056"/>
      <c r="AT114" s="1056"/>
      <c r="AU114" s="1056"/>
      <c r="AV114" s="1056"/>
      <c r="AW114" s="1056"/>
      <c r="AX114" s="1057"/>
    </row>
    <row r="115" spans="1:90" ht="15" customHeight="1">
      <c r="B115" s="1013"/>
      <c r="C115" s="1014"/>
      <c r="D115" s="1036" t="s">
        <v>122</v>
      </c>
      <c r="E115" s="1037"/>
      <c r="F115" s="1037"/>
      <c r="G115" s="1037"/>
      <c r="H115" s="1037"/>
      <c r="I115" s="1038"/>
      <c r="J115" s="937" t="s">
        <v>71</v>
      </c>
      <c r="K115" s="696"/>
      <c r="L115" s="696"/>
      <c r="M115" s="696"/>
      <c r="N115" s="697"/>
      <c r="O115" s="1033">
        <f>T74+X74+AB74+AE74+AI74</f>
        <v>0</v>
      </c>
      <c r="P115" s="1034"/>
      <c r="Q115" s="1034"/>
      <c r="R115" s="1035"/>
      <c r="S115" s="993" t="s">
        <v>123</v>
      </c>
      <c r="T115" s="330"/>
      <c r="U115" s="330"/>
      <c r="V115" s="330"/>
      <c r="W115" s="330"/>
      <c r="X115" s="1008">
        <f>ROUNDDOWN(O115/24,1)</f>
        <v>0</v>
      </c>
      <c r="Y115" s="1008"/>
      <c r="Z115" s="1008"/>
      <c r="AA115" s="818" t="s">
        <v>26</v>
      </c>
      <c r="AB115" s="541"/>
      <c r="AC115" s="1033">
        <f>O115</f>
        <v>0</v>
      </c>
      <c r="AD115" s="1034"/>
      <c r="AE115" s="1034"/>
      <c r="AF115" s="1035"/>
      <c r="AG115" s="993" t="s">
        <v>77</v>
      </c>
      <c r="AH115" s="333"/>
      <c r="AI115" s="333"/>
      <c r="AJ115" s="333"/>
      <c r="AK115" s="330"/>
      <c r="AL115" s="1008">
        <f>ROUNDDOWN(AC115/30,1)</f>
        <v>0</v>
      </c>
      <c r="AM115" s="1008"/>
      <c r="AN115" s="1008"/>
      <c r="AO115" s="818" t="s">
        <v>26</v>
      </c>
      <c r="AP115" s="541"/>
      <c r="AQ115" s="1055"/>
      <c r="AR115" s="1056"/>
      <c r="AS115" s="1056"/>
      <c r="AT115" s="1056"/>
      <c r="AU115" s="1056"/>
      <c r="AV115" s="1056"/>
      <c r="AW115" s="1056"/>
      <c r="AX115" s="1057"/>
    </row>
    <row r="116" spans="1:90" ht="15" customHeight="1">
      <c r="B116" s="1013"/>
      <c r="C116" s="1014"/>
      <c r="D116" s="1039"/>
      <c r="E116" s="1040"/>
      <c r="F116" s="1040"/>
      <c r="G116" s="1040"/>
      <c r="H116" s="1040"/>
      <c r="I116" s="1041"/>
      <c r="J116" s="939"/>
      <c r="K116" s="704"/>
      <c r="L116" s="704"/>
      <c r="M116" s="704"/>
      <c r="N116" s="705"/>
      <c r="O116" s="1020"/>
      <c r="P116" s="1021"/>
      <c r="Q116" s="1021"/>
      <c r="R116" s="1022"/>
      <c r="S116" s="1024"/>
      <c r="T116" s="336"/>
      <c r="U116" s="336"/>
      <c r="V116" s="336"/>
      <c r="W116" s="336"/>
      <c r="X116" s="1008"/>
      <c r="Y116" s="1008"/>
      <c r="Z116" s="1008"/>
      <c r="AA116" s="818"/>
      <c r="AB116" s="544"/>
      <c r="AC116" s="1020"/>
      <c r="AD116" s="1021"/>
      <c r="AE116" s="1021"/>
      <c r="AF116" s="1022"/>
      <c r="AG116" s="1024"/>
      <c r="AH116" s="336"/>
      <c r="AI116" s="336"/>
      <c r="AJ116" s="336"/>
      <c r="AK116" s="336"/>
      <c r="AL116" s="1008"/>
      <c r="AM116" s="1008"/>
      <c r="AN116" s="1008"/>
      <c r="AO116" s="818"/>
      <c r="AP116" s="544"/>
      <c r="AQ116" s="1058"/>
      <c r="AR116" s="1059"/>
      <c r="AS116" s="1059"/>
      <c r="AT116" s="1059"/>
      <c r="AU116" s="1059"/>
      <c r="AV116" s="1059"/>
      <c r="AW116" s="1059"/>
      <c r="AX116" s="1060"/>
    </row>
    <row r="117" spans="1:90" ht="15" customHeight="1">
      <c r="B117" s="1013"/>
      <c r="C117" s="1014"/>
      <c r="D117" s="1002" t="s">
        <v>124</v>
      </c>
      <c r="E117" s="1003"/>
      <c r="F117" s="1003"/>
      <c r="G117" s="1003"/>
      <c r="H117" s="1003"/>
      <c r="I117" s="1003"/>
      <c r="J117" s="1003"/>
      <c r="K117" s="1003"/>
      <c r="L117" s="1003"/>
      <c r="M117" s="1003"/>
      <c r="N117" s="1004"/>
      <c r="O117" s="987"/>
      <c r="P117" s="988"/>
      <c r="Q117" s="988"/>
      <c r="R117" s="989"/>
      <c r="S117" s="993" t="s">
        <v>81</v>
      </c>
      <c r="T117" s="330"/>
      <c r="U117" s="330"/>
      <c r="V117" s="330"/>
      <c r="W117" s="330"/>
      <c r="X117" s="1008">
        <f>ROUND(X107+X109+X111+X113+X115,0)</f>
        <v>0</v>
      </c>
      <c r="Y117" s="1009"/>
      <c r="Z117" s="1009"/>
      <c r="AA117" s="818" t="s">
        <v>26</v>
      </c>
      <c r="AB117" s="695" t="s">
        <v>125</v>
      </c>
      <c r="AC117" s="987"/>
      <c r="AD117" s="988"/>
      <c r="AE117" s="988"/>
      <c r="AF117" s="989"/>
      <c r="AG117" s="993" t="s">
        <v>81</v>
      </c>
      <c r="AH117" s="330"/>
      <c r="AI117" s="330"/>
      <c r="AJ117" s="330"/>
      <c r="AK117" s="330"/>
      <c r="AL117" s="996">
        <f>ROUND(AL107+AL109+AL113+AL115,0)</f>
        <v>0</v>
      </c>
      <c r="AM117" s="996"/>
      <c r="AN117" s="996"/>
      <c r="AO117" s="818" t="s">
        <v>26</v>
      </c>
      <c r="AP117" s="695" t="s">
        <v>126</v>
      </c>
      <c r="AQ117" s="999">
        <f>X117-AL117</f>
        <v>0</v>
      </c>
      <c r="AR117" s="1000"/>
      <c r="AS117" s="1000"/>
      <c r="AT117" s="1000"/>
      <c r="AU117" s="1000"/>
      <c r="AV117" s="28"/>
      <c r="AW117" s="694" t="s">
        <v>26</v>
      </c>
      <c r="AX117" s="695" t="s">
        <v>127</v>
      </c>
      <c r="AY117" s="8" t="s">
        <v>83</v>
      </c>
      <c r="AZ117" s="8"/>
    </row>
    <row r="118" spans="1:90" ht="15" customHeight="1" thickBot="1">
      <c r="B118" s="1016"/>
      <c r="C118" s="1017"/>
      <c r="D118" s="1005"/>
      <c r="E118" s="1006"/>
      <c r="F118" s="1006"/>
      <c r="G118" s="1006"/>
      <c r="H118" s="1006"/>
      <c r="I118" s="1006"/>
      <c r="J118" s="1006"/>
      <c r="K118" s="1006"/>
      <c r="L118" s="1006"/>
      <c r="M118" s="1006"/>
      <c r="N118" s="1007"/>
      <c r="O118" s="990"/>
      <c r="P118" s="991"/>
      <c r="Q118" s="991"/>
      <c r="R118" s="992"/>
      <c r="S118" s="994"/>
      <c r="T118" s="995"/>
      <c r="U118" s="995"/>
      <c r="V118" s="995"/>
      <c r="W118" s="995"/>
      <c r="X118" s="1010"/>
      <c r="Y118" s="1010"/>
      <c r="Z118" s="1010"/>
      <c r="AA118" s="998"/>
      <c r="AB118" s="975"/>
      <c r="AC118" s="990"/>
      <c r="AD118" s="991"/>
      <c r="AE118" s="991"/>
      <c r="AF118" s="992"/>
      <c r="AG118" s="994"/>
      <c r="AH118" s="995"/>
      <c r="AI118" s="995"/>
      <c r="AJ118" s="995"/>
      <c r="AK118" s="995"/>
      <c r="AL118" s="997"/>
      <c r="AM118" s="997"/>
      <c r="AN118" s="997"/>
      <c r="AO118" s="998"/>
      <c r="AP118" s="975"/>
      <c r="AQ118" s="1001"/>
      <c r="AR118" s="952"/>
      <c r="AS118" s="952"/>
      <c r="AT118" s="952"/>
      <c r="AU118" s="952"/>
      <c r="AV118" s="42"/>
      <c r="AW118" s="954"/>
      <c r="AX118" s="975"/>
      <c r="AY118" s="8"/>
      <c r="AZ118" s="8" t="s">
        <v>25</v>
      </c>
    </row>
    <row r="119" spans="1:90" ht="15" customHeight="1">
      <c r="B119" s="976" t="s">
        <v>128</v>
      </c>
      <c r="C119" s="977"/>
      <c r="D119" s="329"/>
      <c r="E119" s="966" t="s">
        <v>129</v>
      </c>
      <c r="F119" s="980"/>
      <c r="G119" s="980"/>
      <c r="H119" s="980"/>
      <c r="I119" s="980"/>
      <c r="J119" s="980"/>
      <c r="K119" s="980"/>
      <c r="L119" s="980"/>
      <c r="M119" s="980"/>
      <c r="N119" s="980"/>
      <c r="O119" s="980"/>
      <c r="P119" s="980"/>
      <c r="Q119" s="980"/>
      <c r="R119" s="980"/>
      <c r="S119" s="980"/>
      <c r="T119" s="980"/>
      <c r="U119" s="980"/>
      <c r="V119" s="980"/>
      <c r="W119" s="980"/>
      <c r="X119" s="980"/>
      <c r="Y119" s="980"/>
      <c r="Z119" s="980"/>
      <c r="AA119" s="980"/>
      <c r="AB119" s="980"/>
      <c r="AC119" s="980"/>
      <c r="AD119" s="980"/>
      <c r="AE119" s="968"/>
      <c r="AF119" s="982"/>
      <c r="AG119" s="985"/>
      <c r="AH119" s="986"/>
      <c r="AI119" s="986"/>
      <c r="AJ119" s="986"/>
      <c r="AK119" s="986"/>
      <c r="AL119" s="986"/>
      <c r="AM119" s="986"/>
      <c r="AN119" s="986"/>
      <c r="AO119" s="986"/>
      <c r="AP119" s="986"/>
      <c r="AQ119" s="986"/>
      <c r="AR119" s="986"/>
      <c r="AS119" s="986"/>
      <c r="AT119" s="986"/>
      <c r="AU119" s="986"/>
      <c r="AV119" s="694" t="s">
        <v>26</v>
      </c>
      <c r="AW119" s="694"/>
      <c r="AX119" s="695" t="s">
        <v>130</v>
      </c>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row>
    <row r="120" spans="1:90" ht="15" customHeight="1">
      <c r="B120" s="978"/>
      <c r="C120" s="979"/>
      <c r="D120" s="539"/>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1"/>
      <c r="AA120" s="981"/>
      <c r="AB120" s="981"/>
      <c r="AC120" s="981"/>
      <c r="AD120" s="981"/>
      <c r="AE120" s="983"/>
      <c r="AF120" s="984"/>
      <c r="AG120" s="972"/>
      <c r="AH120" s="973"/>
      <c r="AI120" s="973"/>
      <c r="AJ120" s="973"/>
      <c r="AK120" s="973"/>
      <c r="AL120" s="973"/>
      <c r="AM120" s="973"/>
      <c r="AN120" s="973"/>
      <c r="AO120" s="973"/>
      <c r="AP120" s="973"/>
      <c r="AQ120" s="973"/>
      <c r="AR120" s="973"/>
      <c r="AS120" s="973"/>
      <c r="AT120" s="973"/>
      <c r="AU120" s="973"/>
      <c r="AV120" s="696"/>
      <c r="AW120" s="696"/>
      <c r="AX120" s="697"/>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row>
    <row r="121" spans="1:90" ht="15" customHeight="1">
      <c r="B121" s="978"/>
      <c r="C121" s="979"/>
      <c r="D121" s="329"/>
      <c r="E121" s="966" t="s">
        <v>131</v>
      </c>
      <c r="F121" s="966"/>
      <c r="G121" s="966"/>
      <c r="H121" s="966"/>
      <c r="I121" s="966"/>
      <c r="J121" s="966"/>
      <c r="K121" s="966"/>
      <c r="L121" s="966"/>
      <c r="M121" s="966"/>
      <c r="N121" s="966"/>
      <c r="O121" s="966"/>
      <c r="P121" s="966"/>
      <c r="Q121" s="966"/>
      <c r="R121" s="966"/>
      <c r="S121" s="966"/>
      <c r="T121" s="966"/>
      <c r="U121" s="966"/>
      <c r="V121" s="966"/>
      <c r="W121" s="966"/>
      <c r="X121" s="966"/>
      <c r="Y121" s="966"/>
      <c r="Z121" s="966"/>
      <c r="AA121" s="966"/>
      <c r="AB121" s="966"/>
      <c r="AC121" s="966"/>
      <c r="AD121" s="966"/>
      <c r="AE121" s="968"/>
      <c r="AF121" s="969"/>
      <c r="AG121" s="962"/>
      <c r="AH121" s="963"/>
      <c r="AI121" s="963"/>
      <c r="AJ121" s="963"/>
      <c r="AK121" s="963"/>
      <c r="AL121" s="963"/>
      <c r="AM121" s="963"/>
      <c r="AN121" s="963"/>
      <c r="AO121" s="963"/>
      <c r="AP121" s="963"/>
      <c r="AQ121" s="963"/>
      <c r="AR121" s="963"/>
      <c r="AS121" s="963"/>
      <c r="AT121" s="963"/>
      <c r="AU121" s="963"/>
      <c r="AV121" s="694" t="s">
        <v>26</v>
      </c>
      <c r="AW121" s="694"/>
      <c r="AX121" s="695" t="s">
        <v>132</v>
      </c>
    </row>
    <row r="122" spans="1:90" ht="15" customHeight="1">
      <c r="B122" s="978"/>
      <c r="C122" s="979"/>
      <c r="D122" s="335"/>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70"/>
      <c r="AF122" s="971"/>
      <c r="AG122" s="972"/>
      <c r="AH122" s="973"/>
      <c r="AI122" s="973"/>
      <c r="AJ122" s="973"/>
      <c r="AK122" s="973"/>
      <c r="AL122" s="973"/>
      <c r="AM122" s="973"/>
      <c r="AN122" s="973"/>
      <c r="AO122" s="973"/>
      <c r="AP122" s="973"/>
      <c r="AQ122" s="973"/>
      <c r="AR122" s="973"/>
      <c r="AS122" s="973"/>
      <c r="AT122" s="973"/>
      <c r="AU122" s="973"/>
      <c r="AV122" s="704"/>
      <c r="AW122" s="704"/>
      <c r="AX122" s="705"/>
      <c r="BM122" s="974"/>
      <c r="BN122" s="974"/>
      <c r="BO122" s="974"/>
      <c r="BP122" s="974"/>
      <c r="BQ122" s="974"/>
      <c r="BR122" s="974"/>
      <c r="BS122" s="974"/>
      <c r="BT122" s="974"/>
      <c r="BU122" s="974"/>
      <c r="BV122" s="974"/>
      <c r="BW122" s="974"/>
      <c r="BX122" s="974"/>
      <c r="BY122" s="974"/>
      <c r="BZ122" s="974"/>
      <c r="CA122" s="974"/>
      <c r="CB122" s="974"/>
      <c r="CC122" s="974"/>
      <c r="CD122" s="974"/>
      <c r="CE122" s="974"/>
      <c r="CF122" s="974"/>
      <c r="CG122" s="974"/>
      <c r="CH122" s="974"/>
      <c r="CI122" s="974"/>
      <c r="CJ122" s="974"/>
      <c r="CK122" s="974"/>
      <c r="CL122" s="974"/>
    </row>
    <row r="123" spans="1:90" ht="15" customHeight="1">
      <c r="B123" s="978"/>
      <c r="C123" s="979"/>
      <c r="D123" s="329"/>
      <c r="E123" s="436" t="s">
        <v>133</v>
      </c>
      <c r="F123" s="436"/>
      <c r="G123" s="436"/>
      <c r="H123" s="436"/>
      <c r="I123" s="436"/>
      <c r="J123" s="436"/>
      <c r="K123" s="436"/>
      <c r="L123" s="436"/>
      <c r="M123" s="436"/>
      <c r="N123" s="436"/>
      <c r="O123" s="436"/>
      <c r="P123" s="436"/>
      <c r="Q123" s="436"/>
      <c r="R123" s="436"/>
      <c r="S123" s="436"/>
      <c r="T123" s="436"/>
      <c r="U123" s="958" t="s">
        <v>99</v>
      </c>
      <c r="V123" s="958"/>
      <c r="W123" s="958"/>
      <c r="X123" s="958"/>
      <c r="Y123" s="958"/>
      <c r="Z123" s="958"/>
      <c r="AA123" s="960" t="e">
        <f>LOOKUP(O78,BJ123:BJ126,BK123:BK126)</f>
        <v>#N/A</v>
      </c>
      <c r="AB123" s="960"/>
      <c r="AC123" s="960"/>
      <c r="AD123" s="960"/>
      <c r="AE123" s="958" t="s">
        <v>26</v>
      </c>
      <c r="AF123" s="958"/>
      <c r="AG123" s="962"/>
      <c r="AH123" s="963"/>
      <c r="AI123" s="963"/>
      <c r="AJ123" s="963"/>
      <c r="AK123" s="963"/>
      <c r="AL123" s="963"/>
      <c r="AM123" s="963"/>
      <c r="AN123" s="963"/>
      <c r="AO123" s="963"/>
      <c r="AP123" s="963"/>
      <c r="AQ123" s="963"/>
      <c r="AR123" s="963"/>
      <c r="AS123" s="963"/>
      <c r="AT123" s="963"/>
      <c r="AU123" s="963"/>
      <c r="AV123" s="694" t="s">
        <v>26</v>
      </c>
      <c r="AW123" s="694"/>
      <c r="AX123" s="695" t="s">
        <v>134</v>
      </c>
      <c r="BJ123" s="34">
        <v>1</v>
      </c>
      <c r="BK123" s="34">
        <v>2</v>
      </c>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row>
    <row r="124" spans="1:90" ht="15" customHeight="1" thickBot="1">
      <c r="B124" s="978"/>
      <c r="C124" s="979"/>
      <c r="D124" s="335"/>
      <c r="E124" s="957"/>
      <c r="F124" s="957"/>
      <c r="G124" s="957"/>
      <c r="H124" s="957"/>
      <c r="I124" s="957"/>
      <c r="J124" s="957"/>
      <c r="K124" s="957"/>
      <c r="L124" s="957"/>
      <c r="M124" s="957"/>
      <c r="N124" s="957"/>
      <c r="O124" s="957"/>
      <c r="P124" s="957"/>
      <c r="Q124" s="957"/>
      <c r="R124" s="957"/>
      <c r="S124" s="957"/>
      <c r="T124" s="957"/>
      <c r="U124" s="959"/>
      <c r="V124" s="959"/>
      <c r="W124" s="959"/>
      <c r="X124" s="959"/>
      <c r="Y124" s="959"/>
      <c r="Z124" s="959"/>
      <c r="AA124" s="961"/>
      <c r="AB124" s="961"/>
      <c r="AC124" s="961"/>
      <c r="AD124" s="961"/>
      <c r="AE124" s="959"/>
      <c r="AF124" s="959"/>
      <c r="AG124" s="964"/>
      <c r="AH124" s="965"/>
      <c r="AI124" s="965"/>
      <c r="AJ124" s="965"/>
      <c r="AK124" s="965"/>
      <c r="AL124" s="965"/>
      <c r="AM124" s="965"/>
      <c r="AN124" s="965"/>
      <c r="AO124" s="965"/>
      <c r="AP124" s="965"/>
      <c r="AQ124" s="965"/>
      <c r="AR124" s="965"/>
      <c r="AS124" s="965"/>
      <c r="AT124" s="965"/>
      <c r="AU124" s="965"/>
      <c r="AV124" s="704"/>
      <c r="AW124" s="704"/>
      <c r="AX124" s="705"/>
      <c r="BJ124" s="35">
        <v>31</v>
      </c>
      <c r="BK124" s="36">
        <v>3</v>
      </c>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row>
    <row r="125" spans="1:90" ht="15" customHeight="1">
      <c r="B125" s="943" t="s">
        <v>135</v>
      </c>
      <c r="C125" s="944"/>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4"/>
      <c r="AA125" s="944"/>
      <c r="AB125" s="944"/>
      <c r="AC125" s="944"/>
      <c r="AD125" s="944"/>
      <c r="AE125" s="944"/>
      <c r="AF125" s="945"/>
      <c r="AG125" s="949" t="e">
        <f>AM98+AQ117+AG119+AG121+AG123</f>
        <v>#N/A</v>
      </c>
      <c r="AH125" s="950"/>
      <c r="AI125" s="950"/>
      <c r="AJ125" s="950"/>
      <c r="AK125" s="950"/>
      <c r="AL125" s="950"/>
      <c r="AM125" s="950"/>
      <c r="AN125" s="950"/>
      <c r="AO125" s="950"/>
      <c r="AP125" s="950"/>
      <c r="AQ125" s="950"/>
      <c r="AR125" s="950"/>
      <c r="AS125" s="950"/>
      <c r="AT125" s="950"/>
      <c r="AU125" s="950"/>
      <c r="AV125" s="953" t="s">
        <v>26</v>
      </c>
      <c r="AW125" s="953"/>
      <c r="AX125" s="955" t="s">
        <v>136</v>
      </c>
      <c r="BJ125" s="35">
        <v>61</v>
      </c>
      <c r="BK125" s="36">
        <v>4</v>
      </c>
    </row>
    <row r="126" spans="1:90" ht="15" customHeight="1" thickBot="1">
      <c r="B126" s="946"/>
      <c r="C126" s="947"/>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7"/>
      <c r="AA126" s="947"/>
      <c r="AB126" s="947"/>
      <c r="AC126" s="947"/>
      <c r="AD126" s="947"/>
      <c r="AE126" s="947"/>
      <c r="AF126" s="948"/>
      <c r="AG126" s="951"/>
      <c r="AH126" s="952"/>
      <c r="AI126" s="952"/>
      <c r="AJ126" s="952"/>
      <c r="AK126" s="952"/>
      <c r="AL126" s="952"/>
      <c r="AM126" s="952"/>
      <c r="AN126" s="952"/>
      <c r="AO126" s="952"/>
      <c r="AP126" s="952"/>
      <c r="AQ126" s="952"/>
      <c r="AR126" s="952"/>
      <c r="AS126" s="952"/>
      <c r="AT126" s="952"/>
      <c r="AU126" s="952"/>
      <c r="AV126" s="954"/>
      <c r="AW126" s="954"/>
      <c r="AX126" s="956"/>
      <c r="AY126" s="44"/>
      <c r="AZ126" s="45"/>
      <c r="BA126" s="45"/>
      <c r="BB126" s="45"/>
      <c r="BC126" s="45"/>
      <c r="BJ126" s="35">
        <v>91</v>
      </c>
      <c r="BK126" s="36">
        <v>5</v>
      </c>
    </row>
    <row r="127" spans="1:90" ht="15"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941" t="s">
        <v>311</v>
      </c>
      <c r="AN127" s="941"/>
      <c r="AO127" s="941"/>
      <c r="AP127" s="941"/>
      <c r="AQ127" s="941"/>
      <c r="AR127" s="941"/>
      <c r="AS127" s="941"/>
      <c r="AT127" s="941"/>
      <c r="AU127" s="941"/>
      <c r="AV127" s="941"/>
      <c r="AW127" s="941"/>
      <c r="AX127" s="941"/>
      <c r="AY127" s="941"/>
      <c r="AZ127" s="941"/>
      <c r="BA127" s="941"/>
      <c r="BB127" s="941"/>
      <c r="BC127" s="941"/>
      <c r="BD127" s="941"/>
      <c r="BE127" s="941"/>
      <c r="BF127" s="941"/>
      <c r="BG127" s="38"/>
    </row>
    <row r="128" spans="1:90" ht="14.25" customHeight="1">
      <c r="A128" s="2" t="s">
        <v>137</v>
      </c>
    </row>
    <row r="129" spans="1:63" ht="14.25" customHeight="1">
      <c r="A129" s="2" t="s">
        <v>138</v>
      </c>
    </row>
    <row r="130" spans="1:63" ht="14.25" customHeight="1">
      <c r="B130" s="236" t="s">
        <v>139</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48"/>
      <c r="BH130" s="48"/>
      <c r="BI130" s="48"/>
      <c r="BJ130" s="48"/>
      <c r="BK130" s="48"/>
    </row>
    <row r="131" spans="1:63" ht="14.25" customHeight="1">
      <c r="B131" s="942" t="s">
        <v>140</v>
      </c>
      <c r="C131" s="942"/>
      <c r="D131" s="942"/>
      <c r="E131" s="942"/>
      <c r="F131" s="942"/>
      <c r="G131" s="942"/>
      <c r="H131" s="942"/>
      <c r="I131" s="942"/>
      <c r="J131" s="942"/>
      <c r="K131" s="942"/>
      <c r="L131" s="942"/>
      <c r="M131" s="942"/>
      <c r="N131" s="942"/>
      <c r="O131" s="942"/>
      <c r="P131" s="942"/>
      <c r="Q131" s="942"/>
      <c r="R131" s="942"/>
      <c r="S131" s="942"/>
      <c r="T131" s="942"/>
      <c r="U131" s="942"/>
      <c r="V131" s="942"/>
      <c r="W131" s="942"/>
      <c r="X131" s="942"/>
      <c r="Y131" s="942"/>
      <c r="Z131" s="942"/>
      <c r="AA131" s="942"/>
      <c r="AB131" s="942"/>
      <c r="AC131" s="942"/>
      <c r="AD131" s="942"/>
      <c r="AE131" s="942"/>
      <c r="AF131" s="942"/>
      <c r="AG131" s="942"/>
      <c r="AH131" s="942"/>
      <c r="AI131" s="942"/>
      <c r="AJ131" s="942"/>
      <c r="AK131" s="942"/>
      <c r="AL131" s="942"/>
      <c r="AM131" s="942"/>
      <c r="AN131" s="942"/>
      <c r="AO131" s="942"/>
      <c r="AP131" s="942"/>
      <c r="AQ131" s="942"/>
      <c r="AR131" s="942"/>
      <c r="AS131" s="942"/>
      <c r="AT131" s="942"/>
      <c r="AU131" s="942"/>
      <c r="AV131" s="942"/>
      <c r="AW131" s="942"/>
      <c r="AX131" s="942"/>
      <c r="AY131" s="942"/>
      <c r="AZ131" s="942"/>
      <c r="BA131" s="942"/>
      <c r="BB131" s="942"/>
      <c r="BC131" s="942"/>
      <c r="BD131" s="942"/>
      <c r="BE131" s="942"/>
    </row>
    <row r="132" spans="1:63" ht="14.25" customHeight="1">
      <c r="B132" s="928" t="s">
        <v>312</v>
      </c>
      <c r="C132" s="928"/>
      <c r="D132" s="928"/>
      <c r="E132" s="928"/>
      <c r="F132" s="928"/>
      <c r="G132" s="928"/>
      <c r="H132" s="928"/>
      <c r="I132" s="928"/>
      <c r="J132" s="928"/>
      <c r="K132" s="928"/>
      <c r="L132" s="928"/>
      <c r="M132" s="928"/>
      <c r="N132" s="928"/>
      <c r="O132" s="928"/>
      <c r="P132" s="928"/>
      <c r="Q132" s="928"/>
      <c r="R132" s="928"/>
      <c r="S132" s="928"/>
      <c r="T132" s="928"/>
      <c r="U132" s="928"/>
      <c r="V132" s="928"/>
      <c r="W132" s="928"/>
      <c r="X132" s="928"/>
      <c r="Y132" s="928"/>
      <c r="Z132" s="928"/>
      <c r="AA132" s="928"/>
      <c r="AB132" s="928"/>
      <c r="AC132" s="928"/>
      <c r="AD132" s="928"/>
      <c r="AE132" s="928"/>
      <c r="AF132" s="928"/>
      <c r="AG132" s="928"/>
      <c r="AH132" s="928"/>
      <c r="AI132" s="928"/>
      <c r="AJ132" s="928"/>
      <c r="AK132" s="928"/>
      <c r="AL132" s="928"/>
      <c r="AM132" s="928"/>
      <c r="AN132" s="928"/>
      <c r="AO132" s="928"/>
      <c r="AP132" s="928"/>
      <c r="AQ132" s="928"/>
      <c r="AR132" s="928"/>
      <c r="AS132" s="928"/>
      <c r="AT132" s="928"/>
      <c r="AU132" s="928"/>
      <c r="AV132" s="928"/>
      <c r="AW132" s="928"/>
      <c r="AX132" s="928"/>
      <c r="AY132" s="928"/>
      <c r="AZ132" s="928"/>
      <c r="BA132" s="928"/>
      <c r="BB132" s="928"/>
      <c r="BC132" s="928"/>
      <c r="BD132" s="928"/>
      <c r="BE132" s="928"/>
      <c r="BF132" s="928"/>
      <c r="BG132" s="46"/>
      <c r="BH132" s="46"/>
      <c r="BI132" s="46"/>
      <c r="BJ132" s="46"/>
      <c r="BK132" s="46"/>
    </row>
    <row r="133" spans="1:63" ht="14.25" customHeight="1">
      <c r="A133" s="46"/>
      <c r="B133" s="928"/>
      <c r="C133" s="928"/>
      <c r="D133" s="928"/>
      <c r="E133" s="928"/>
      <c r="F133" s="928"/>
      <c r="G133" s="928"/>
      <c r="H133" s="928"/>
      <c r="I133" s="928"/>
      <c r="J133" s="928"/>
      <c r="K133" s="928"/>
      <c r="L133" s="928"/>
      <c r="M133" s="928"/>
      <c r="N133" s="928"/>
      <c r="O133" s="928"/>
      <c r="P133" s="928"/>
      <c r="Q133" s="928"/>
      <c r="R133" s="928"/>
      <c r="S133" s="928"/>
      <c r="T133" s="928"/>
      <c r="U133" s="928"/>
      <c r="V133" s="928"/>
      <c r="W133" s="928"/>
      <c r="X133" s="928"/>
      <c r="Y133" s="928"/>
      <c r="Z133" s="928"/>
      <c r="AA133" s="928"/>
      <c r="AB133" s="928"/>
      <c r="AC133" s="928"/>
      <c r="AD133" s="928"/>
      <c r="AE133" s="928"/>
      <c r="AF133" s="928"/>
      <c r="AG133" s="928"/>
      <c r="AH133" s="928"/>
      <c r="AI133" s="928"/>
      <c r="AJ133" s="928"/>
      <c r="AK133" s="928"/>
      <c r="AL133" s="928"/>
      <c r="AM133" s="928"/>
      <c r="AN133" s="928"/>
      <c r="AO133" s="928"/>
      <c r="AP133" s="928"/>
      <c r="AQ133" s="928"/>
      <c r="AR133" s="928"/>
      <c r="AS133" s="928"/>
      <c r="AT133" s="928"/>
      <c r="AU133" s="928"/>
      <c r="AV133" s="928"/>
      <c r="AW133" s="928"/>
      <c r="AX133" s="928"/>
      <c r="AY133" s="928"/>
      <c r="AZ133" s="928"/>
      <c r="BA133" s="928"/>
      <c r="BB133" s="928"/>
      <c r="BC133" s="928"/>
      <c r="BD133" s="928"/>
      <c r="BE133" s="928"/>
      <c r="BF133" s="928"/>
      <c r="BG133" s="46"/>
      <c r="BH133" s="46"/>
      <c r="BI133" s="46"/>
      <c r="BJ133" s="46"/>
      <c r="BK133" s="46"/>
    </row>
    <row r="134" spans="1:63" s="21" customFormat="1" ht="14.25" customHeight="1">
      <c r="A134" s="2" t="s">
        <v>141</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1:63" ht="14.25" customHeight="1">
      <c r="B135" s="928" t="s">
        <v>313</v>
      </c>
      <c r="C135" s="928"/>
      <c r="D135" s="928"/>
      <c r="E135" s="928"/>
      <c r="F135" s="928"/>
      <c r="G135" s="928"/>
      <c r="H135" s="928"/>
      <c r="I135" s="928"/>
      <c r="J135" s="928"/>
      <c r="K135" s="928"/>
      <c r="L135" s="928"/>
      <c r="M135" s="928"/>
      <c r="N135" s="928"/>
      <c r="O135" s="928"/>
      <c r="P135" s="928"/>
      <c r="Q135" s="928"/>
      <c r="R135" s="928"/>
      <c r="S135" s="928"/>
      <c r="T135" s="928"/>
      <c r="U135" s="928"/>
      <c r="V135" s="928"/>
      <c r="W135" s="928"/>
      <c r="X135" s="928"/>
      <c r="Y135" s="928"/>
      <c r="Z135" s="928"/>
      <c r="AA135" s="928"/>
      <c r="AB135" s="928"/>
      <c r="AC135" s="928"/>
      <c r="AD135" s="928"/>
      <c r="AE135" s="928"/>
      <c r="AF135" s="928"/>
      <c r="AG135" s="928"/>
      <c r="AH135" s="928"/>
      <c r="AI135" s="928"/>
      <c r="AJ135" s="928"/>
      <c r="AK135" s="928"/>
      <c r="AL135" s="928"/>
      <c r="AM135" s="928"/>
      <c r="AN135" s="928"/>
      <c r="AO135" s="928"/>
      <c r="AP135" s="928"/>
      <c r="AQ135" s="928"/>
      <c r="AR135" s="928"/>
      <c r="AS135" s="928"/>
      <c r="AT135" s="928"/>
      <c r="AU135" s="928"/>
      <c r="AV135" s="928"/>
      <c r="AW135" s="928"/>
      <c r="AX135" s="928"/>
      <c r="AY135" s="928"/>
      <c r="AZ135" s="928"/>
      <c r="BA135" s="928"/>
      <c r="BB135" s="928"/>
      <c r="BC135" s="928"/>
      <c r="BD135" s="928"/>
      <c r="BE135" s="928"/>
      <c r="BF135" s="928"/>
      <c r="BG135" s="46"/>
      <c r="BH135" s="46"/>
      <c r="BI135" s="46"/>
      <c r="BJ135" s="46"/>
      <c r="BK135" s="46"/>
    </row>
    <row r="136" spans="1:63" ht="14.25" customHeight="1">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c r="AL136" s="928"/>
      <c r="AM136" s="928"/>
      <c r="AN136" s="928"/>
      <c r="AO136" s="928"/>
      <c r="AP136" s="928"/>
      <c r="AQ136" s="928"/>
      <c r="AR136" s="928"/>
      <c r="AS136" s="928"/>
      <c r="AT136" s="928"/>
      <c r="AU136" s="928"/>
      <c r="AV136" s="928"/>
      <c r="AW136" s="928"/>
      <c r="AX136" s="928"/>
      <c r="AY136" s="928"/>
      <c r="AZ136" s="928"/>
      <c r="BA136" s="928"/>
      <c r="BB136" s="928"/>
      <c r="BC136" s="928"/>
      <c r="BD136" s="928"/>
      <c r="BE136" s="928"/>
      <c r="BF136" s="928"/>
      <c r="BG136" s="46"/>
      <c r="BH136" s="46"/>
      <c r="BI136" s="46"/>
      <c r="BJ136" s="46"/>
      <c r="BK136" s="46"/>
    </row>
    <row r="137" spans="1:63" ht="14.25" customHeight="1">
      <c r="B137" s="236" t="s">
        <v>142</v>
      </c>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47"/>
      <c r="BH137" s="47"/>
    </row>
    <row r="138" spans="1:63" ht="14.25" customHeight="1">
      <c r="B138" s="928" t="s">
        <v>143</v>
      </c>
      <c r="C138" s="928"/>
      <c r="D138" s="928"/>
      <c r="E138" s="928"/>
      <c r="F138" s="928"/>
      <c r="G138" s="928"/>
      <c r="H138" s="928"/>
      <c r="I138" s="928"/>
      <c r="J138" s="928"/>
      <c r="K138" s="928"/>
      <c r="L138" s="928"/>
      <c r="M138" s="928"/>
      <c r="N138" s="928"/>
      <c r="O138" s="928"/>
      <c r="P138" s="928"/>
      <c r="Q138" s="928"/>
      <c r="R138" s="928"/>
      <c r="S138" s="928"/>
      <c r="T138" s="928"/>
      <c r="U138" s="928"/>
      <c r="V138" s="928"/>
      <c r="W138" s="928"/>
      <c r="X138" s="928"/>
      <c r="Y138" s="928"/>
      <c r="Z138" s="928"/>
      <c r="AA138" s="928"/>
      <c r="AB138" s="928"/>
      <c r="AC138" s="928"/>
      <c r="AD138" s="928"/>
      <c r="AE138" s="928"/>
      <c r="AF138" s="928"/>
      <c r="AG138" s="928"/>
      <c r="AH138" s="928"/>
      <c r="AI138" s="928"/>
      <c r="AJ138" s="928"/>
      <c r="AK138" s="928"/>
      <c r="AL138" s="928"/>
      <c r="AM138" s="928"/>
      <c r="AN138" s="928"/>
      <c r="AO138" s="928"/>
      <c r="AP138" s="928"/>
      <c r="AQ138" s="928"/>
      <c r="AR138" s="928"/>
      <c r="AS138" s="928"/>
      <c r="AT138" s="928"/>
      <c r="AU138" s="928"/>
      <c r="AV138" s="928"/>
      <c r="AW138" s="928"/>
      <c r="AX138" s="928"/>
      <c r="AY138" s="928"/>
      <c r="AZ138" s="928"/>
      <c r="BA138" s="928"/>
      <c r="BB138" s="928"/>
      <c r="BC138" s="928"/>
      <c r="BD138" s="928"/>
      <c r="BE138" s="928"/>
      <c r="BF138" s="928"/>
      <c r="BG138" s="46"/>
      <c r="BH138" s="46"/>
    </row>
    <row r="139" spans="1:63" ht="14.25" customHeight="1">
      <c r="B139" s="928"/>
      <c r="C139" s="928"/>
      <c r="D139" s="928"/>
      <c r="E139" s="928"/>
      <c r="F139" s="928"/>
      <c r="G139" s="928"/>
      <c r="H139" s="928"/>
      <c r="I139" s="928"/>
      <c r="J139" s="928"/>
      <c r="K139" s="928"/>
      <c r="L139" s="928"/>
      <c r="M139" s="928"/>
      <c r="N139" s="928"/>
      <c r="O139" s="928"/>
      <c r="P139" s="928"/>
      <c r="Q139" s="928"/>
      <c r="R139" s="928"/>
      <c r="S139" s="928"/>
      <c r="T139" s="928"/>
      <c r="U139" s="928"/>
      <c r="V139" s="928"/>
      <c r="W139" s="928"/>
      <c r="X139" s="928"/>
      <c r="Y139" s="928"/>
      <c r="Z139" s="928"/>
      <c r="AA139" s="928"/>
      <c r="AB139" s="928"/>
      <c r="AC139" s="928"/>
      <c r="AD139" s="928"/>
      <c r="AE139" s="928"/>
      <c r="AF139" s="928"/>
      <c r="AG139" s="928"/>
      <c r="AH139" s="928"/>
      <c r="AI139" s="928"/>
      <c r="AJ139" s="928"/>
      <c r="AK139" s="928"/>
      <c r="AL139" s="928"/>
      <c r="AM139" s="928"/>
      <c r="AN139" s="928"/>
      <c r="AO139" s="928"/>
      <c r="AP139" s="928"/>
      <c r="AQ139" s="928"/>
      <c r="AR139" s="928"/>
      <c r="AS139" s="928"/>
      <c r="AT139" s="928"/>
      <c r="AU139" s="928"/>
      <c r="AV139" s="928"/>
      <c r="AW139" s="928"/>
      <c r="AX139" s="928"/>
      <c r="AY139" s="928"/>
      <c r="AZ139" s="928"/>
      <c r="BA139" s="928"/>
      <c r="BB139" s="928"/>
      <c r="BC139" s="928"/>
      <c r="BD139" s="928"/>
      <c r="BE139" s="928"/>
      <c r="BF139" s="928"/>
      <c r="BG139" s="46"/>
      <c r="BH139" s="46"/>
    </row>
    <row r="140" spans="1:63" ht="14.25" customHeight="1">
      <c r="B140" s="928" t="s">
        <v>314</v>
      </c>
      <c r="C140" s="928"/>
      <c r="D140" s="928"/>
      <c r="E140" s="928"/>
      <c r="F140" s="928"/>
      <c r="G140" s="928"/>
      <c r="H140" s="928"/>
      <c r="I140" s="928"/>
      <c r="J140" s="928"/>
      <c r="K140" s="928"/>
      <c r="L140" s="928"/>
      <c r="M140" s="928"/>
      <c r="N140" s="928"/>
      <c r="O140" s="928"/>
      <c r="P140" s="928"/>
      <c r="Q140" s="928"/>
      <c r="R140" s="928"/>
      <c r="S140" s="928"/>
      <c r="T140" s="928"/>
      <c r="U140" s="928"/>
      <c r="V140" s="928"/>
      <c r="W140" s="928"/>
      <c r="X140" s="928"/>
      <c r="Y140" s="928"/>
      <c r="Z140" s="928"/>
      <c r="AA140" s="928"/>
      <c r="AB140" s="928"/>
      <c r="AC140" s="928"/>
      <c r="AD140" s="928"/>
      <c r="AE140" s="928"/>
      <c r="AF140" s="928"/>
      <c r="AG140" s="928"/>
      <c r="AH140" s="928"/>
      <c r="AI140" s="928"/>
      <c r="AJ140" s="928"/>
      <c r="AK140" s="928"/>
      <c r="AL140" s="928"/>
      <c r="AM140" s="928"/>
      <c r="AN140" s="928"/>
      <c r="AO140" s="928"/>
      <c r="AP140" s="928"/>
      <c r="AQ140" s="928"/>
      <c r="AR140" s="928"/>
      <c r="AS140" s="928"/>
      <c r="AT140" s="928"/>
      <c r="AU140" s="928"/>
      <c r="AV140" s="928"/>
      <c r="AW140" s="928"/>
      <c r="AX140" s="928"/>
      <c r="AY140" s="928"/>
      <c r="AZ140" s="928"/>
      <c r="BA140" s="928"/>
      <c r="BB140" s="928"/>
      <c r="BC140" s="928"/>
      <c r="BD140" s="46"/>
      <c r="BE140" s="46"/>
      <c r="BF140" s="46"/>
      <c r="BG140" s="46"/>
      <c r="BH140" s="46"/>
      <c r="BI140" s="46"/>
    </row>
    <row r="141" spans="1:63" ht="14.25" customHeight="1">
      <c r="B141" s="928"/>
      <c r="C141" s="928"/>
      <c r="D141" s="928"/>
      <c r="E141" s="928"/>
      <c r="F141" s="928"/>
      <c r="G141" s="928"/>
      <c r="H141" s="928"/>
      <c r="I141" s="928"/>
      <c r="J141" s="928"/>
      <c r="K141" s="928"/>
      <c r="L141" s="928"/>
      <c r="M141" s="928"/>
      <c r="N141" s="928"/>
      <c r="O141" s="928"/>
      <c r="P141" s="928"/>
      <c r="Q141" s="928"/>
      <c r="R141" s="928"/>
      <c r="S141" s="928"/>
      <c r="T141" s="928"/>
      <c r="U141" s="928"/>
      <c r="V141" s="928"/>
      <c r="W141" s="928"/>
      <c r="X141" s="928"/>
      <c r="Y141" s="928"/>
      <c r="Z141" s="928"/>
      <c r="AA141" s="928"/>
      <c r="AB141" s="928"/>
      <c r="AC141" s="928"/>
      <c r="AD141" s="928"/>
      <c r="AE141" s="928"/>
      <c r="AF141" s="928"/>
      <c r="AG141" s="928"/>
      <c r="AH141" s="928"/>
      <c r="AI141" s="928"/>
      <c r="AJ141" s="928"/>
      <c r="AK141" s="928"/>
      <c r="AL141" s="928"/>
      <c r="AM141" s="928"/>
      <c r="AN141" s="928"/>
      <c r="AO141" s="928"/>
      <c r="AP141" s="928"/>
      <c r="AQ141" s="928"/>
      <c r="AR141" s="928"/>
      <c r="AS141" s="928"/>
      <c r="AT141" s="928"/>
      <c r="AU141" s="928"/>
      <c r="AV141" s="928"/>
      <c r="AW141" s="928"/>
      <c r="AX141" s="928"/>
      <c r="AY141" s="928"/>
      <c r="AZ141" s="928"/>
      <c r="BA141" s="928"/>
      <c r="BB141" s="928"/>
      <c r="BC141" s="928"/>
      <c r="BD141" s="46"/>
      <c r="BE141" s="46"/>
      <c r="BF141" s="46"/>
      <c r="BG141" s="46"/>
      <c r="BH141" s="46"/>
      <c r="BI141" s="46"/>
    </row>
    <row r="142" spans="1:63" ht="14.25" customHeight="1">
      <c r="A142" s="2" t="s">
        <v>144</v>
      </c>
    </row>
    <row r="143" spans="1:63" ht="14.25" customHeight="1">
      <c r="B143" s="929" t="s">
        <v>315</v>
      </c>
      <c r="C143" s="929"/>
      <c r="D143" s="929"/>
      <c r="E143" s="929"/>
      <c r="F143" s="929"/>
      <c r="G143" s="929"/>
      <c r="H143" s="929"/>
      <c r="I143" s="929"/>
      <c r="J143" s="929"/>
      <c r="K143" s="929"/>
      <c r="L143" s="929"/>
      <c r="M143" s="929"/>
      <c r="N143" s="929"/>
      <c r="O143" s="929"/>
      <c r="P143" s="929"/>
      <c r="Q143" s="929"/>
      <c r="R143" s="929"/>
      <c r="S143" s="929"/>
      <c r="T143" s="929"/>
      <c r="U143" s="929"/>
      <c r="V143" s="929"/>
      <c r="W143" s="929"/>
      <c r="X143" s="929"/>
      <c r="Y143" s="929"/>
      <c r="Z143" s="929"/>
      <c r="AA143" s="929"/>
      <c r="AB143" s="929"/>
      <c r="AC143" s="929"/>
      <c r="AD143" s="929"/>
      <c r="AE143" s="929"/>
      <c r="AF143" s="929"/>
      <c r="AG143" s="929"/>
      <c r="AH143" s="929"/>
      <c r="AI143" s="929"/>
      <c r="AJ143" s="929"/>
      <c r="AK143" s="929"/>
      <c r="AL143" s="929"/>
      <c r="AM143" s="929"/>
      <c r="AN143" s="929"/>
      <c r="AO143" s="929"/>
      <c r="AP143" s="929"/>
      <c r="AQ143" s="929"/>
      <c r="AR143" s="929"/>
      <c r="AS143" s="929"/>
      <c r="AT143" s="929"/>
      <c r="AU143" s="929"/>
      <c r="AV143" s="929"/>
      <c r="AW143" s="929"/>
      <c r="AX143" s="929"/>
      <c r="AY143" s="929"/>
      <c r="AZ143" s="929"/>
      <c r="BA143" s="929"/>
      <c r="BB143" s="929"/>
      <c r="BC143" s="929"/>
      <c r="BD143" s="929"/>
      <c r="BE143" s="929"/>
      <c r="BF143" s="929"/>
      <c r="BG143" s="929"/>
      <c r="BH143" s="47"/>
      <c r="BI143" s="47"/>
    </row>
    <row r="144" spans="1:63" ht="14.25" customHeight="1">
      <c r="B144" s="929"/>
      <c r="C144" s="929"/>
      <c r="D144" s="929"/>
      <c r="E144" s="929"/>
      <c r="F144" s="929"/>
      <c r="G144" s="929"/>
      <c r="H144" s="929"/>
      <c r="I144" s="929"/>
      <c r="J144" s="929"/>
      <c r="K144" s="929"/>
      <c r="L144" s="929"/>
      <c r="M144" s="929"/>
      <c r="N144" s="929"/>
      <c r="O144" s="929"/>
      <c r="P144" s="929"/>
      <c r="Q144" s="929"/>
      <c r="R144" s="929"/>
      <c r="S144" s="929"/>
      <c r="T144" s="929"/>
      <c r="U144" s="929"/>
      <c r="V144" s="929"/>
      <c r="W144" s="929"/>
      <c r="X144" s="929"/>
      <c r="Y144" s="929"/>
      <c r="Z144" s="929"/>
      <c r="AA144" s="929"/>
      <c r="AB144" s="929"/>
      <c r="AC144" s="929"/>
      <c r="AD144" s="929"/>
      <c r="AE144" s="929"/>
      <c r="AF144" s="929"/>
      <c r="AG144" s="929"/>
      <c r="AH144" s="929"/>
      <c r="AI144" s="929"/>
      <c r="AJ144" s="929"/>
      <c r="AK144" s="929"/>
      <c r="AL144" s="929"/>
      <c r="AM144" s="929"/>
      <c r="AN144" s="929"/>
      <c r="AO144" s="929"/>
      <c r="AP144" s="929"/>
      <c r="AQ144" s="929"/>
      <c r="AR144" s="929"/>
      <c r="AS144" s="929"/>
      <c r="AT144" s="929"/>
      <c r="AU144" s="929"/>
      <c r="AV144" s="929"/>
      <c r="AW144" s="929"/>
      <c r="AX144" s="929"/>
      <c r="AY144" s="929"/>
      <c r="AZ144" s="929"/>
      <c r="BA144" s="929"/>
      <c r="BB144" s="929"/>
      <c r="BC144" s="929"/>
      <c r="BD144" s="929"/>
      <c r="BE144" s="929"/>
      <c r="BF144" s="929"/>
      <c r="BG144" s="929"/>
      <c r="BH144" s="46"/>
      <c r="BI144" s="46"/>
    </row>
    <row r="145" spans="1:62" ht="14.25" customHeight="1">
      <c r="B145" s="928" t="s">
        <v>145</v>
      </c>
      <c r="C145" s="928"/>
      <c r="D145" s="928"/>
      <c r="E145" s="928"/>
      <c r="F145" s="928"/>
      <c r="G145" s="928"/>
      <c r="H145" s="928"/>
      <c r="I145" s="928"/>
      <c r="J145" s="928"/>
      <c r="K145" s="928"/>
      <c r="L145" s="928"/>
      <c r="M145" s="928"/>
      <c r="N145" s="928"/>
      <c r="O145" s="928"/>
      <c r="P145" s="928"/>
      <c r="Q145" s="928"/>
      <c r="R145" s="928"/>
      <c r="S145" s="928"/>
      <c r="T145" s="928"/>
      <c r="U145" s="928"/>
      <c r="V145" s="928"/>
      <c r="W145" s="928"/>
      <c r="X145" s="928"/>
      <c r="Y145" s="928"/>
      <c r="Z145" s="928"/>
      <c r="AA145" s="928"/>
      <c r="AB145" s="928"/>
      <c r="AC145" s="928"/>
      <c r="AD145" s="928"/>
      <c r="AE145" s="928"/>
      <c r="AF145" s="928"/>
      <c r="AG145" s="928"/>
      <c r="AH145" s="928"/>
      <c r="AI145" s="928"/>
      <c r="AJ145" s="928"/>
      <c r="AK145" s="928"/>
      <c r="AL145" s="928"/>
      <c r="AM145" s="928"/>
      <c r="AN145" s="928"/>
      <c r="AO145" s="928"/>
      <c r="AP145" s="928"/>
      <c r="AQ145" s="928"/>
      <c r="AR145" s="928"/>
      <c r="AS145" s="928"/>
      <c r="AT145" s="928"/>
      <c r="AU145" s="928"/>
      <c r="AV145" s="928"/>
      <c r="AW145" s="928"/>
      <c r="AX145" s="928"/>
      <c r="AY145" s="928"/>
      <c r="AZ145" s="928"/>
      <c r="BA145" s="928"/>
      <c r="BB145" s="928"/>
      <c r="BC145" s="928"/>
      <c r="BD145" s="928"/>
      <c r="BE145" s="928"/>
      <c r="BF145" s="928"/>
      <c r="BG145" s="928"/>
      <c r="BH145" s="46"/>
      <c r="BI145" s="46"/>
    </row>
    <row r="146" spans="1:62" ht="14.25" customHeight="1">
      <c r="B146" s="928"/>
      <c r="C146" s="928"/>
      <c r="D146" s="928"/>
      <c r="E146" s="928"/>
      <c r="F146" s="928"/>
      <c r="G146" s="928"/>
      <c r="H146" s="928"/>
      <c r="I146" s="928"/>
      <c r="J146" s="928"/>
      <c r="K146" s="928"/>
      <c r="L146" s="928"/>
      <c r="M146" s="928"/>
      <c r="N146" s="928"/>
      <c r="O146" s="928"/>
      <c r="P146" s="928"/>
      <c r="Q146" s="928"/>
      <c r="R146" s="928"/>
      <c r="S146" s="928"/>
      <c r="T146" s="928"/>
      <c r="U146" s="928"/>
      <c r="V146" s="928"/>
      <c r="W146" s="928"/>
      <c r="X146" s="928"/>
      <c r="Y146" s="928"/>
      <c r="Z146" s="928"/>
      <c r="AA146" s="928"/>
      <c r="AB146" s="928"/>
      <c r="AC146" s="928"/>
      <c r="AD146" s="928"/>
      <c r="AE146" s="928"/>
      <c r="AF146" s="928"/>
      <c r="AG146" s="928"/>
      <c r="AH146" s="928"/>
      <c r="AI146" s="928"/>
      <c r="AJ146" s="928"/>
      <c r="AK146" s="928"/>
      <c r="AL146" s="928"/>
      <c r="AM146" s="928"/>
      <c r="AN146" s="928"/>
      <c r="AO146" s="928"/>
      <c r="AP146" s="928"/>
      <c r="AQ146" s="928"/>
      <c r="AR146" s="928"/>
      <c r="AS146" s="928"/>
      <c r="AT146" s="928"/>
      <c r="AU146" s="928"/>
      <c r="AV146" s="928"/>
      <c r="AW146" s="928"/>
      <c r="AX146" s="928"/>
      <c r="AY146" s="928"/>
      <c r="AZ146" s="928"/>
      <c r="BA146" s="928"/>
      <c r="BB146" s="928"/>
      <c r="BC146" s="928"/>
      <c r="BD146" s="928"/>
      <c r="BE146" s="928"/>
      <c r="BF146" s="928"/>
      <c r="BG146" s="928"/>
      <c r="BH146" s="46"/>
      <c r="BI146" s="46"/>
    </row>
    <row r="147" spans="1:62" ht="14.25" customHeight="1">
      <c r="B147" s="930" t="s">
        <v>316</v>
      </c>
      <c r="C147" s="930"/>
      <c r="D147" s="930"/>
      <c r="E147" s="930"/>
      <c r="F147" s="930"/>
      <c r="G147" s="930"/>
      <c r="H147" s="930"/>
      <c r="I147" s="930"/>
      <c r="J147" s="930"/>
      <c r="K147" s="930"/>
      <c r="L147" s="930"/>
      <c r="M147" s="930"/>
      <c r="N147" s="930"/>
      <c r="O147" s="930"/>
      <c r="P147" s="930"/>
      <c r="Q147" s="930"/>
      <c r="R147" s="930"/>
      <c r="S147" s="930"/>
      <c r="T147" s="930"/>
      <c r="U147" s="930"/>
      <c r="V147" s="930"/>
      <c r="W147" s="930"/>
      <c r="X147" s="930"/>
      <c r="Y147" s="930"/>
      <c r="Z147" s="930"/>
      <c r="AA147" s="930"/>
      <c r="AB147" s="930"/>
      <c r="AC147" s="930"/>
      <c r="AD147" s="930"/>
      <c r="AE147" s="930"/>
      <c r="AF147" s="930"/>
      <c r="AG147" s="930"/>
      <c r="AH147" s="930"/>
      <c r="AI147" s="930"/>
      <c r="AJ147" s="930"/>
      <c r="AK147" s="930"/>
      <c r="AL147" s="930"/>
      <c r="AM147" s="930"/>
      <c r="AN147" s="930"/>
      <c r="AO147" s="930"/>
      <c r="AP147" s="930"/>
      <c r="AQ147" s="930"/>
      <c r="AR147" s="930"/>
      <c r="AS147" s="930"/>
      <c r="AT147" s="930"/>
      <c r="AU147" s="930"/>
      <c r="AV147" s="930"/>
      <c r="AW147" s="930"/>
      <c r="AX147" s="930"/>
      <c r="AY147" s="930"/>
      <c r="AZ147" s="930"/>
      <c r="BA147" s="930"/>
      <c r="BB147" s="930"/>
      <c r="BC147" s="930"/>
      <c r="BD147" s="930"/>
      <c r="BE147" s="930"/>
      <c r="BF147" s="930"/>
      <c r="BG147" s="930"/>
      <c r="BH147" s="7"/>
      <c r="BI147" s="7"/>
      <c r="BJ147" s="7"/>
    </row>
    <row r="148" spans="1:62" ht="13.5" customHeight="1"/>
    <row r="149" spans="1:62" ht="15" customHeight="1">
      <c r="A149" s="2" t="s">
        <v>146</v>
      </c>
    </row>
    <row r="150" spans="1:62" ht="15" customHeight="1">
      <c r="B150" s="5" t="s">
        <v>147</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62" ht="15" customHeight="1">
      <c r="B151" s="5"/>
      <c r="C151" s="49"/>
      <c r="D151" s="347" t="s">
        <v>148</v>
      </c>
      <c r="E151" s="931"/>
      <c r="F151" s="931"/>
      <c r="G151" s="931"/>
      <c r="H151" s="931"/>
      <c r="I151" s="931"/>
      <c r="J151" s="276"/>
      <c r="K151" s="936" t="s">
        <v>149</v>
      </c>
      <c r="L151" s="931"/>
      <c r="M151" s="931"/>
      <c r="N151" s="931"/>
      <c r="O151" s="931"/>
      <c r="P151" s="931"/>
      <c r="Q151" s="931"/>
      <c r="R151" s="931"/>
      <c r="S151" s="931"/>
      <c r="T151" s="931"/>
      <c r="U151" s="931"/>
      <c r="V151" s="931"/>
      <c r="W151" s="931"/>
      <c r="X151" s="931"/>
      <c r="Y151" s="931"/>
      <c r="Z151" s="276"/>
      <c r="AA151" s="338" t="s">
        <v>150</v>
      </c>
      <c r="AB151" s="339"/>
      <c r="AC151" s="339"/>
      <c r="AD151" s="339"/>
      <c r="AE151" s="339"/>
      <c r="AF151" s="340"/>
      <c r="AG151" s="505" t="s">
        <v>151</v>
      </c>
      <c r="AH151" s="694"/>
      <c r="AI151" s="694"/>
      <c r="AJ151" s="694"/>
      <c r="AK151" s="694"/>
      <c r="AL151" s="694"/>
      <c r="AM151" s="695"/>
      <c r="AN151" s="940" t="s">
        <v>152</v>
      </c>
      <c r="AO151" s="940"/>
      <c r="AP151" s="940"/>
      <c r="AQ151" s="940"/>
      <c r="AR151" s="940"/>
      <c r="AS151" s="940"/>
      <c r="AT151" s="940"/>
      <c r="AU151" s="904" t="s">
        <v>153</v>
      </c>
      <c r="AV151" s="904"/>
      <c r="AW151" s="904"/>
      <c r="AX151" s="904"/>
      <c r="AY151" s="904"/>
      <c r="AZ151" s="904"/>
      <c r="BA151" s="297"/>
      <c r="BB151" s="350"/>
      <c r="BC151" s="350"/>
      <c r="BD151" s="350"/>
      <c r="BE151" s="350"/>
      <c r="BF151" s="350"/>
    </row>
    <row r="152" spans="1:62" ht="15" customHeight="1">
      <c r="B152" s="5"/>
      <c r="C152" s="49"/>
      <c r="D152" s="932"/>
      <c r="E152" s="933"/>
      <c r="F152" s="933"/>
      <c r="G152" s="933"/>
      <c r="H152" s="933"/>
      <c r="I152" s="933"/>
      <c r="J152" s="647"/>
      <c r="K152" s="932"/>
      <c r="L152" s="933"/>
      <c r="M152" s="933"/>
      <c r="N152" s="933"/>
      <c r="O152" s="933"/>
      <c r="P152" s="933"/>
      <c r="Q152" s="933"/>
      <c r="R152" s="933"/>
      <c r="S152" s="933"/>
      <c r="T152" s="933"/>
      <c r="U152" s="933"/>
      <c r="V152" s="933"/>
      <c r="W152" s="933"/>
      <c r="X152" s="933"/>
      <c r="Y152" s="933"/>
      <c r="Z152" s="647"/>
      <c r="AA152" s="341"/>
      <c r="AB152" s="342"/>
      <c r="AC152" s="342"/>
      <c r="AD152" s="342"/>
      <c r="AE152" s="342"/>
      <c r="AF152" s="343"/>
      <c r="AG152" s="937"/>
      <c r="AH152" s="938"/>
      <c r="AI152" s="938"/>
      <c r="AJ152" s="938"/>
      <c r="AK152" s="938"/>
      <c r="AL152" s="938"/>
      <c r="AM152" s="697"/>
      <c r="AN152" s="940"/>
      <c r="AO152" s="940"/>
      <c r="AP152" s="940"/>
      <c r="AQ152" s="940"/>
      <c r="AR152" s="940"/>
      <c r="AS152" s="940"/>
      <c r="AT152" s="940"/>
      <c r="AU152" s="904"/>
      <c r="AV152" s="904"/>
      <c r="AW152" s="904"/>
      <c r="AX152" s="904"/>
      <c r="AY152" s="904"/>
      <c r="AZ152" s="904"/>
      <c r="BA152" s="297"/>
      <c r="BB152" s="350"/>
      <c r="BC152" s="350"/>
      <c r="BD152" s="350"/>
      <c r="BE152" s="350"/>
      <c r="BF152" s="350"/>
    </row>
    <row r="153" spans="1:62" ht="6" customHeight="1">
      <c r="B153" s="5"/>
      <c r="C153" s="49"/>
      <c r="D153" s="934"/>
      <c r="E153" s="935"/>
      <c r="F153" s="935"/>
      <c r="G153" s="935"/>
      <c r="H153" s="935"/>
      <c r="I153" s="935"/>
      <c r="J153" s="278"/>
      <c r="K153" s="934"/>
      <c r="L153" s="935"/>
      <c r="M153" s="935"/>
      <c r="N153" s="935"/>
      <c r="O153" s="935"/>
      <c r="P153" s="935"/>
      <c r="Q153" s="935"/>
      <c r="R153" s="935"/>
      <c r="S153" s="935"/>
      <c r="T153" s="935"/>
      <c r="U153" s="935"/>
      <c r="V153" s="935"/>
      <c r="W153" s="935"/>
      <c r="X153" s="935"/>
      <c r="Y153" s="935"/>
      <c r="Z153" s="278"/>
      <c r="AA153" s="344"/>
      <c r="AB153" s="345"/>
      <c r="AC153" s="345"/>
      <c r="AD153" s="345"/>
      <c r="AE153" s="345"/>
      <c r="AF153" s="346"/>
      <c r="AG153" s="939"/>
      <c r="AH153" s="704"/>
      <c r="AI153" s="704"/>
      <c r="AJ153" s="704"/>
      <c r="AK153" s="704"/>
      <c r="AL153" s="704"/>
      <c r="AM153" s="705"/>
      <c r="AN153" s="940"/>
      <c r="AO153" s="940"/>
      <c r="AP153" s="940"/>
      <c r="AQ153" s="940"/>
      <c r="AR153" s="940"/>
      <c r="AS153" s="940"/>
      <c r="AT153" s="940"/>
      <c r="AU153" s="904"/>
      <c r="AV153" s="904"/>
      <c r="AW153" s="904"/>
      <c r="AX153" s="904"/>
      <c r="AY153" s="904"/>
      <c r="AZ153" s="904"/>
      <c r="BA153" s="297"/>
      <c r="BB153" s="350"/>
      <c r="BC153" s="350"/>
      <c r="BD153" s="350"/>
      <c r="BE153" s="350"/>
      <c r="BF153" s="350"/>
    </row>
    <row r="154" spans="1:62" ht="12" customHeight="1">
      <c r="B154" s="5"/>
      <c r="C154" s="49"/>
      <c r="D154" s="905"/>
      <c r="E154" s="906"/>
      <c r="F154" s="906"/>
      <c r="G154" s="906"/>
      <c r="H154" s="906"/>
      <c r="I154" s="906"/>
      <c r="J154" s="911"/>
      <c r="K154" s="299"/>
      <c r="L154" s="300"/>
      <c r="M154" s="300"/>
      <c r="N154" s="300"/>
      <c r="O154" s="300"/>
      <c r="P154" s="300"/>
      <c r="Q154" s="300"/>
      <c r="R154" s="300"/>
      <c r="S154" s="300"/>
      <c r="T154" s="300"/>
      <c r="U154" s="300"/>
      <c r="V154" s="300"/>
      <c r="W154" s="300"/>
      <c r="X154" s="300"/>
      <c r="Y154" s="300"/>
      <c r="Z154" s="301"/>
      <c r="AA154" s="305"/>
      <c r="AB154" s="306"/>
      <c r="AC154" s="306"/>
      <c r="AD154" s="306"/>
      <c r="AE154" s="306"/>
      <c r="AF154" s="307"/>
      <c r="AG154" s="724"/>
      <c r="AH154" s="725"/>
      <c r="AI154" s="725"/>
      <c r="AJ154" s="725"/>
      <c r="AK154" s="725"/>
      <c r="AL154" s="725"/>
      <c r="AM154" s="726"/>
      <c r="AN154" s="918"/>
      <c r="AO154" s="918"/>
      <c r="AP154" s="918"/>
      <c r="AQ154" s="918"/>
      <c r="AR154" s="918"/>
      <c r="AS154" s="918"/>
      <c r="AT154" s="918"/>
      <c r="AU154" s="919">
        <f>AG154*AN154</f>
        <v>0</v>
      </c>
      <c r="AV154" s="920"/>
      <c r="AW154" s="920"/>
      <c r="AX154" s="920"/>
      <c r="AY154" s="920"/>
      <c r="AZ154" s="921"/>
      <c r="BA154" s="297"/>
      <c r="BB154" s="350"/>
      <c r="BC154" s="350"/>
      <c r="BD154" s="350"/>
      <c r="BE154" s="350"/>
      <c r="BF154" s="350"/>
    </row>
    <row r="155" spans="1:62" ht="12" customHeight="1">
      <c r="B155" s="5"/>
      <c r="C155" s="49"/>
      <c r="D155" s="907"/>
      <c r="E155" s="908"/>
      <c r="F155" s="908"/>
      <c r="G155" s="908"/>
      <c r="H155" s="908"/>
      <c r="I155" s="908"/>
      <c r="J155" s="912"/>
      <c r="K155" s="487"/>
      <c r="L155" s="488"/>
      <c r="M155" s="488"/>
      <c r="N155" s="488"/>
      <c r="O155" s="488"/>
      <c r="P155" s="488"/>
      <c r="Q155" s="488"/>
      <c r="R155" s="488"/>
      <c r="S155" s="488"/>
      <c r="T155" s="488"/>
      <c r="U155" s="488"/>
      <c r="V155" s="488"/>
      <c r="W155" s="488"/>
      <c r="X155" s="488"/>
      <c r="Y155" s="488"/>
      <c r="Z155" s="489"/>
      <c r="AA155" s="734"/>
      <c r="AB155" s="735"/>
      <c r="AC155" s="735"/>
      <c r="AD155" s="735"/>
      <c r="AE155" s="735"/>
      <c r="AF155" s="736"/>
      <c r="AG155" s="727"/>
      <c r="AH155" s="914"/>
      <c r="AI155" s="914"/>
      <c r="AJ155" s="914"/>
      <c r="AK155" s="914"/>
      <c r="AL155" s="914"/>
      <c r="AM155" s="728"/>
      <c r="AN155" s="918"/>
      <c r="AO155" s="918"/>
      <c r="AP155" s="918"/>
      <c r="AQ155" s="918"/>
      <c r="AR155" s="918"/>
      <c r="AS155" s="918"/>
      <c r="AT155" s="918"/>
      <c r="AU155" s="922"/>
      <c r="AV155" s="923"/>
      <c r="AW155" s="923"/>
      <c r="AX155" s="923"/>
      <c r="AY155" s="923"/>
      <c r="AZ155" s="924"/>
      <c r="BA155" s="297"/>
      <c r="BB155" s="350"/>
      <c r="BC155" s="350"/>
      <c r="BD155" s="350"/>
      <c r="BE155" s="350"/>
      <c r="BF155" s="350"/>
    </row>
    <row r="156" spans="1:62" ht="12" customHeight="1">
      <c r="B156" s="5"/>
      <c r="C156" s="49"/>
      <c r="D156" s="909"/>
      <c r="E156" s="910"/>
      <c r="F156" s="910"/>
      <c r="G156" s="910"/>
      <c r="H156" s="910"/>
      <c r="I156" s="910"/>
      <c r="J156" s="913"/>
      <c r="K156" s="829" t="s">
        <v>154</v>
      </c>
      <c r="L156" s="830"/>
      <c r="M156" s="830"/>
      <c r="N156" s="830"/>
      <c r="O156" s="830"/>
      <c r="P156" s="830"/>
      <c r="Q156" s="830"/>
      <c r="R156" s="830"/>
      <c r="S156" s="830"/>
      <c r="T156" s="830"/>
      <c r="U156" s="830"/>
      <c r="V156" s="830"/>
      <c r="W156" s="830"/>
      <c r="X156" s="830"/>
      <c r="Y156" s="830"/>
      <c r="Z156" s="831"/>
      <c r="AA156" s="308"/>
      <c r="AB156" s="309"/>
      <c r="AC156" s="309"/>
      <c r="AD156" s="309"/>
      <c r="AE156" s="309"/>
      <c r="AF156" s="310"/>
      <c r="AG156" s="915"/>
      <c r="AH156" s="916"/>
      <c r="AI156" s="916"/>
      <c r="AJ156" s="916"/>
      <c r="AK156" s="916"/>
      <c r="AL156" s="916"/>
      <c r="AM156" s="917"/>
      <c r="AN156" s="918"/>
      <c r="AO156" s="918"/>
      <c r="AP156" s="918"/>
      <c r="AQ156" s="918"/>
      <c r="AR156" s="918"/>
      <c r="AS156" s="918"/>
      <c r="AT156" s="918"/>
      <c r="AU156" s="925"/>
      <c r="AV156" s="926"/>
      <c r="AW156" s="926"/>
      <c r="AX156" s="926"/>
      <c r="AY156" s="926"/>
      <c r="AZ156" s="927"/>
      <c r="BA156" s="297"/>
      <c r="BB156" s="350"/>
      <c r="BC156" s="350"/>
      <c r="BD156" s="350"/>
      <c r="BE156" s="350"/>
      <c r="BF156" s="350"/>
    </row>
    <row r="157" spans="1:62" ht="12" customHeight="1">
      <c r="B157" s="5"/>
      <c r="C157" s="5"/>
      <c r="D157" s="50"/>
      <c r="E157" s="50"/>
      <c r="F157" s="50"/>
      <c r="G157" s="50"/>
      <c r="H157" s="50"/>
      <c r="I157" s="50"/>
      <c r="J157" s="50"/>
      <c r="K157" s="51"/>
      <c r="L157" s="51"/>
      <c r="M157" s="51"/>
      <c r="N157" s="51"/>
      <c r="O157" s="51"/>
      <c r="P157" s="51"/>
      <c r="Q157" s="51"/>
      <c r="R157" s="51"/>
      <c r="S157" s="51"/>
      <c r="T157" s="51"/>
      <c r="U157" s="51"/>
      <c r="V157" s="51"/>
      <c r="W157" s="51"/>
      <c r="X157" s="51"/>
      <c r="Y157" s="51"/>
      <c r="Z157" s="51"/>
      <c r="AA157" s="52"/>
      <c r="AB157" s="52"/>
      <c r="AC157" s="52"/>
      <c r="AD157" s="52"/>
      <c r="AE157" s="52"/>
      <c r="AF157" s="52"/>
      <c r="AG157" s="53"/>
      <c r="AH157" s="53"/>
      <c r="AI157" s="53"/>
      <c r="AJ157" s="53"/>
      <c r="AK157" s="53"/>
      <c r="AL157" s="53"/>
      <c r="AM157" s="53"/>
      <c r="AN157" s="54"/>
      <c r="AO157" s="54"/>
      <c r="AP157" s="54"/>
      <c r="AQ157" s="54"/>
      <c r="AR157" s="54"/>
      <c r="AS157" s="54"/>
      <c r="AT157" s="55"/>
      <c r="AU157" s="56"/>
      <c r="AV157" s="56"/>
      <c r="AW157" s="56"/>
      <c r="AX157" s="56"/>
      <c r="AY157" s="56"/>
      <c r="AZ157" s="56"/>
      <c r="BA157" s="57"/>
      <c r="BB157" s="146"/>
      <c r="BC157" s="146"/>
      <c r="BD157" s="146"/>
      <c r="BE157" s="146"/>
      <c r="BF157" s="146"/>
    </row>
    <row r="158" spans="1:62" s="21" customFormat="1" ht="16.5" customHeight="1">
      <c r="A158" s="2"/>
      <c r="B158" s="2" t="s">
        <v>155</v>
      </c>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62" s="21" customFormat="1" ht="27" customHeight="1">
      <c r="A159" s="2"/>
      <c r="B159" s="2"/>
      <c r="C159" s="733" t="s">
        <v>156</v>
      </c>
      <c r="D159" s="733"/>
      <c r="E159" s="733"/>
      <c r="F159" s="733"/>
      <c r="G159" s="733"/>
      <c r="H159" s="733"/>
      <c r="I159" s="733"/>
      <c r="J159" s="733"/>
      <c r="K159" s="733"/>
      <c r="L159" s="733"/>
      <c r="M159" s="733"/>
      <c r="N159" s="733"/>
      <c r="O159" s="733"/>
      <c r="P159" s="733"/>
      <c r="Q159" s="733"/>
      <c r="R159" s="733"/>
      <c r="S159" s="733"/>
      <c r="T159" s="733"/>
      <c r="U159" s="733"/>
      <c r="V159" s="733"/>
      <c r="W159" s="733"/>
      <c r="X159" s="733"/>
      <c r="Y159" s="733"/>
      <c r="Z159" s="733"/>
      <c r="AA159" s="733"/>
      <c r="AB159" s="733"/>
      <c r="AC159" s="733"/>
      <c r="AD159" s="733"/>
      <c r="AE159" s="733"/>
      <c r="AF159" s="733"/>
      <c r="AG159" s="733"/>
      <c r="AH159" s="733"/>
      <c r="AI159" s="733"/>
      <c r="AJ159" s="733"/>
      <c r="AK159" s="733"/>
      <c r="AL159" s="733"/>
      <c r="AM159" s="733"/>
      <c r="AN159" s="733"/>
      <c r="AO159" s="733"/>
      <c r="AP159" s="733"/>
      <c r="AQ159" s="733"/>
      <c r="AR159" s="733"/>
      <c r="AS159" s="733"/>
      <c r="AT159" s="733"/>
      <c r="AU159" s="733"/>
      <c r="AV159" s="733"/>
      <c r="AW159" s="733"/>
      <c r="AX159" s="733"/>
      <c r="AY159" s="733"/>
      <c r="AZ159" s="733"/>
      <c r="BA159" s="733"/>
      <c r="BB159" s="733"/>
      <c r="BC159" s="733"/>
      <c r="BD159" s="733"/>
      <c r="BE159" s="733"/>
      <c r="BF159" s="733"/>
      <c r="BG159" s="2"/>
    </row>
    <row r="160" spans="1:62" ht="15.75" customHeight="1">
      <c r="B160" s="5"/>
      <c r="C160" s="49"/>
      <c r="D160" s="347" t="s">
        <v>148</v>
      </c>
      <c r="E160" s="526"/>
      <c r="F160" s="526"/>
      <c r="G160" s="526"/>
      <c r="H160" s="526"/>
      <c r="I160" s="526"/>
      <c r="J160" s="526"/>
      <c r="K160" s="527"/>
      <c r="L160" s="329" t="s">
        <v>149</v>
      </c>
      <c r="M160" s="330"/>
      <c r="N160" s="330"/>
      <c r="O160" s="330"/>
      <c r="P160" s="330"/>
      <c r="Q160" s="330"/>
      <c r="R160" s="330"/>
      <c r="S160" s="330"/>
      <c r="T160" s="330"/>
      <c r="U160" s="330"/>
      <c r="V160" s="330"/>
      <c r="W160" s="330"/>
      <c r="X160" s="330"/>
      <c r="Y160" s="330"/>
      <c r="Z160" s="331"/>
      <c r="AA160" s="505" t="s">
        <v>157</v>
      </c>
      <c r="AB160" s="545"/>
      <c r="AC160" s="545"/>
      <c r="AD160" s="545"/>
      <c r="AE160" s="545"/>
      <c r="AF160" s="546"/>
      <c r="AG160" s="505" t="s">
        <v>158</v>
      </c>
      <c r="AH160" s="545"/>
      <c r="AI160" s="545"/>
      <c r="AJ160" s="545"/>
      <c r="AK160" s="545"/>
      <c r="AL160" s="546"/>
      <c r="AM160" s="896" t="s">
        <v>159</v>
      </c>
      <c r="AN160" s="896"/>
      <c r="AO160" s="896"/>
      <c r="AP160" s="896"/>
      <c r="AQ160" s="896"/>
      <c r="AR160" s="807" t="s">
        <v>160</v>
      </c>
      <c r="AS160" s="807"/>
      <c r="AT160" s="807"/>
      <c r="AU160" s="807"/>
      <c r="AV160" s="807"/>
      <c r="AW160" s="897" t="s">
        <v>161</v>
      </c>
      <c r="AX160" s="898"/>
      <c r="AY160" s="898"/>
      <c r="AZ160" s="898"/>
      <c r="BA160" s="898"/>
      <c r="BB160" s="898"/>
      <c r="BC160" s="898"/>
      <c r="BD160" s="898"/>
      <c r="BE160" s="899"/>
    </row>
    <row r="161" spans="2:57" ht="15.75" customHeight="1">
      <c r="B161" s="5"/>
      <c r="C161" s="49"/>
      <c r="D161" s="528"/>
      <c r="E161" s="529"/>
      <c r="F161" s="529"/>
      <c r="G161" s="529"/>
      <c r="H161" s="529"/>
      <c r="I161" s="529"/>
      <c r="J161" s="529"/>
      <c r="K161" s="530"/>
      <c r="L161" s="893"/>
      <c r="M161" s="894"/>
      <c r="N161" s="894"/>
      <c r="O161" s="894"/>
      <c r="P161" s="894"/>
      <c r="Q161" s="894"/>
      <c r="R161" s="894"/>
      <c r="S161" s="894"/>
      <c r="T161" s="894"/>
      <c r="U161" s="894"/>
      <c r="V161" s="894"/>
      <c r="W161" s="894"/>
      <c r="X161" s="894"/>
      <c r="Y161" s="894"/>
      <c r="Z161" s="895"/>
      <c r="AA161" s="547"/>
      <c r="AB161" s="548"/>
      <c r="AC161" s="548"/>
      <c r="AD161" s="548"/>
      <c r="AE161" s="548"/>
      <c r="AF161" s="549"/>
      <c r="AG161" s="547"/>
      <c r="AH161" s="548"/>
      <c r="AI161" s="548"/>
      <c r="AJ161" s="548"/>
      <c r="AK161" s="548"/>
      <c r="AL161" s="549"/>
      <c r="AM161" s="896"/>
      <c r="AN161" s="896"/>
      <c r="AO161" s="896"/>
      <c r="AP161" s="896"/>
      <c r="AQ161" s="896"/>
      <c r="AR161" s="807"/>
      <c r="AS161" s="807"/>
      <c r="AT161" s="807"/>
      <c r="AU161" s="807"/>
      <c r="AV161" s="807"/>
      <c r="AW161" s="900"/>
      <c r="AX161" s="901"/>
      <c r="AY161" s="901"/>
      <c r="AZ161" s="901"/>
      <c r="BA161" s="901"/>
      <c r="BB161" s="901"/>
      <c r="BC161" s="901"/>
      <c r="BD161" s="901"/>
      <c r="BE161" s="902"/>
    </row>
    <row r="162" spans="2:57" ht="15.75" customHeight="1">
      <c r="B162" s="5"/>
      <c r="C162" s="49"/>
      <c r="D162" s="531"/>
      <c r="E162" s="532"/>
      <c r="F162" s="532"/>
      <c r="G162" s="532"/>
      <c r="H162" s="532"/>
      <c r="I162" s="532"/>
      <c r="J162" s="532"/>
      <c r="K162" s="533"/>
      <c r="L162" s="808" t="s">
        <v>162</v>
      </c>
      <c r="M162" s="809"/>
      <c r="N162" s="809"/>
      <c r="O162" s="809"/>
      <c r="P162" s="809"/>
      <c r="Q162" s="809"/>
      <c r="R162" s="809"/>
      <c r="S162" s="809"/>
      <c r="T162" s="809"/>
      <c r="U162" s="809"/>
      <c r="V162" s="809"/>
      <c r="W162" s="809"/>
      <c r="X162" s="809"/>
      <c r="Y162" s="809"/>
      <c r="Z162" s="810"/>
      <c r="AA162" s="550"/>
      <c r="AB162" s="551"/>
      <c r="AC162" s="551"/>
      <c r="AD162" s="551"/>
      <c r="AE162" s="551"/>
      <c r="AF162" s="552"/>
      <c r="AG162" s="550"/>
      <c r="AH162" s="551"/>
      <c r="AI162" s="551"/>
      <c r="AJ162" s="551"/>
      <c r="AK162" s="551"/>
      <c r="AL162" s="552"/>
      <c r="AM162" s="896"/>
      <c r="AN162" s="896"/>
      <c r="AO162" s="896"/>
      <c r="AP162" s="896"/>
      <c r="AQ162" s="896"/>
      <c r="AR162" s="807"/>
      <c r="AS162" s="807"/>
      <c r="AT162" s="807"/>
      <c r="AU162" s="807"/>
      <c r="AV162" s="807"/>
      <c r="AW162" s="903" t="s">
        <v>163</v>
      </c>
      <c r="AX162" s="891"/>
      <c r="AY162" s="891" t="s">
        <v>164</v>
      </c>
      <c r="AZ162" s="891"/>
      <c r="BA162" s="891"/>
      <c r="BB162" s="891"/>
      <c r="BC162" s="891"/>
      <c r="BD162" s="891"/>
      <c r="BE162" s="892"/>
    </row>
    <row r="163" spans="2:57" s="63" customFormat="1" ht="15.75" customHeight="1">
      <c r="B163" s="58"/>
      <c r="C163" s="59"/>
      <c r="D163" s="60"/>
      <c r="E163" s="61"/>
      <c r="F163" s="61"/>
      <c r="G163" s="61"/>
      <c r="H163" s="61"/>
      <c r="I163" s="61"/>
      <c r="J163" s="61"/>
      <c r="K163" s="62"/>
      <c r="L163" s="882"/>
      <c r="M163" s="883"/>
      <c r="N163" s="883"/>
      <c r="O163" s="883"/>
      <c r="P163" s="883"/>
      <c r="Q163" s="883"/>
      <c r="R163" s="883"/>
      <c r="S163" s="883"/>
      <c r="T163" s="883"/>
      <c r="U163" s="883"/>
      <c r="V163" s="883"/>
      <c r="W163" s="883"/>
      <c r="X163" s="883"/>
      <c r="Y163" s="883"/>
      <c r="Z163" s="884"/>
      <c r="AA163" s="423"/>
      <c r="AB163" s="424"/>
      <c r="AC163" s="424"/>
      <c r="AD163" s="424"/>
      <c r="AE163" s="424"/>
      <c r="AF163" s="425"/>
      <c r="AG163" s="746"/>
      <c r="AH163" s="747"/>
      <c r="AI163" s="747"/>
      <c r="AJ163" s="747"/>
      <c r="AK163" s="747"/>
      <c r="AL163" s="748"/>
      <c r="AM163" s="755"/>
      <c r="AN163" s="756"/>
      <c r="AO163" s="756"/>
      <c r="AP163" s="756"/>
      <c r="AQ163" s="757"/>
      <c r="AR163" s="881">
        <f>AG163*AM163</f>
        <v>0</v>
      </c>
      <c r="AS163" s="881"/>
      <c r="AT163" s="881"/>
      <c r="AU163" s="881"/>
      <c r="AV163" s="881"/>
      <c r="AW163" s="863"/>
      <c r="AX163" s="864"/>
      <c r="AY163" s="774"/>
      <c r="AZ163" s="774"/>
      <c r="BA163" s="774"/>
      <c r="BB163" s="774"/>
      <c r="BC163" s="774"/>
      <c r="BD163" s="774"/>
      <c r="BE163" s="775"/>
    </row>
    <row r="164" spans="2:57" s="63" customFormat="1" ht="15.75" customHeight="1">
      <c r="B164" s="58"/>
      <c r="C164" s="59"/>
      <c r="D164" s="64"/>
      <c r="E164" s="65"/>
      <c r="F164" s="65"/>
      <c r="G164" s="65"/>
      <c r="H164" s="65"/>
      <c r="I164" s="65"/>
      <c r="J164" s="65"/>
      <c r="K164" s="66"/>
      <c r="L164" s="885"/>
      <c r="M164" s="886"/>
      <c r="N164" s="886"/>
      <c r="O164" s="886"/>
      <c r="P164" s="886"/>
      <c r="Q164" s="886"/>
      <c r="R164" s="886"/>
      <c r="S164" s="886"/>
      <c r="T164" s="886"/>
      <c r="U164" s="886"/>
      <c r="V164" s="886"/>
      <c r="W164" s="886"/>
      <c r="X164" s="886"/>
      <c r="Y164" s="886"/>
      <c r="Z164" s="887"/>
      <c r="AA164" s="888"/>
      <c r="AB164" s="889"/>
      <c r="AC164" s="889"/>
      <c r="AD164" s="889"/>
      <c r="AE164" s="889"/>
      <c r="AF164" s="890"/>
      <c r="AG164" s="749"/>
      <c r="AH164" s="750"/>
      <c r="AI164" s="750"/>
      <c r="AJ164" s="750"/>
      <c r="AK164" s="750"/>
      <c r="AL164" s="751"/>
      <c r="AM164" s="758"/>
      <c r="AN164" s="759"/>
      <c r="AO164" s="759"/>
      <c r="AP164" s="759"/>
      <c r="AQ164" s="760"/>
      <c r="AR164" s="881"/>
      <c r="AS164" s="881"/>
      <c r="AT164" s="881"/>
      <c r="AU164" s="881"/>
      <c r="AV164" s="881"/>
      <c r="AW164" s="865"/>
      <c r="AX164" s="866"/>
      <c r="AY164" s="777"/>
      <c r="AZ164" s="777"/>
      <c r="BA164" s="777"/>
      <c r="BB164" s="777"/>
      <c r="BC164" s="777"/>
      <c r="BD164" s="777"/>
      <c r="BE164" s="778"/>
    </row>
    <row r="165" spans="2:57" s="63" customFormat="1" ht="15.75" customHeight="1">
      <c r="B165" s="58"/>
      <c r="C165" s="59"/>
      <c r="D165" s="67" t="s">
        <v>165</v>
      </c>
      <c r="E165" s="358" t="s">
        <v>166</v>
      </c>
      <c r="F165" s="358"/>
      <c r="G165" s="358"/>
      <c r="H165" s="358"/>
      <c r="I165" s="358"/>
      <c r="J165" s="358"/>
      <c r="K165" s="359"/>
      <c r="L165" s="871"/>
      <c r="M165" s="872"/>
      <c r="N165" s="872"/>
      <c r="O165" s="872"/>
      <c r="P165" s="872"/>
      <c r="Q165" s="872"/>
      <c r="R165" s="872"/>
      <c r="S165" s="872"/>
      <c r="T165" s="872"/>
      <c r="U165" s="872"/>
      <c r="V165" s="872"/>
      <c r="W165" s="872"/>
      <c r="X165" s="872"/>
      <c r="Y165" s="872"/>
      <c r="Z165" s="873"/>
      <c r="AA165" s="426"/>
      <c r="AB165" s="427"/>
      <c r="AC165" s="427"/>
      <c r="AD165" s="427"/>
      <c r="AE165" s="427"/>
      <c r="AF165" s="428"/>
      <c r="AG165" s="752"/>
      <c r="AH165" s="753"/>
      <c r="AI165" s="753"/>
      <c r="AJ165" s="753"/>
      <c r="AK165" s="753"/>
      <c r="AL165" s="754"/>
      <c r="AM165" s="761"/>
      <c r="AN165" s="762"/>
      <c r="AO165" s="762"/>
      <c r="AP165" s="762"/>
      <c r="AQ165" s="763"/>
      <c r="AR165" s="881"/>
      <c r="AS165" s="881"/>
      <c r="AT165" s="881"/>
      <c r="AU165" s="881"/>
      <c r="AV165" s="881"/>
      <c r="AW165" s="867"/>
      <c r="AX165" s="868"/>
      <c r="AY165" s="869"/>
      <c r="AZ165" s="869"/>
      <c r="BA165" s="869"/>
      <c r="BB165" s="869"/>
      <c r="BC165" s="869"/>
      <c r="BD165" s="869"/>
      <c r="BE165" s="870"/>
    </row>
    <row r="166" spans="2:57" s="63" customFormat="1" ht="15.75" customHeight="1">
      <c r="B166" s="58"/>
      <c r="C166" s="59"/>
      <c r="D166" s="60"/>
      <c r="E166" s="61"/>
      <c r="F166" s="61"/>
      <c r="G166" s="61"/>
      <c r="H166" s="61"/>
      <c r="I166" s="61"/>
      <c r="J166" s="61"/>
      <c r="K166" s="62"/>
      <c r="L166" s="882"/>
      <c r="M166" s="883"/>
      <c r="N166" s="883"/>
      <c r="O166" s="883"/>
      <c r="P166" s="883"/>
      <c r="Q166" s="883"/>
      <c r="R166" s="883"/>
      <c r="S166" s="883"/>
      <c r="T166" s="883"/>
      <c r="U166" s="883"/>
      <c r="V166" s="883"/>
      <c r="W166" s="883"/>
      <c r="X166" s="883"/>
      <c r="Y166" s="883"/>
      <c r="Z166" s="884"/>
      <c r="AA166" s="423"/>
      <c r="AB166" s="424"/>
      <c r="AC166" s="424"/>
      <c r="AD166" s="424"/>
      <c r="AE166" s="424"/>
      <c r="AF166" s="425"/>
      <c r="AG166" s="746"/>
      <c r="AH166" s="747"/>
      <c r="AI166" s="747"/>
      <c r="AJ166" s="747"/>
      <c r="AK166" s="747"/>
      <c r="AL166" s="748"/>
      <c r="AM166" s="755"/>
      <c r="AN166" s="756"/>
      <c r="AO166" s="756"/>
      <c r="AP166" s="756"/>
      <c r="AQ166" s="757"/>
      <c r="AR166" s="881">
        <f>AG166*AM166</f>
        <v>0</v>
      </c>
      <c r="AS166" s="881"/>
      <c r="AT166" s="881"/>
      <c r="AU166" s="881"/>
      <c r="AV166" s="881"/>
      <c r="AW166" s="863"/>
      <c r="AX166" s="864"/>
      <c r="AY166" s="774"/>
      <c r="AZ166" s="774"/>
      <c r="BA166" s="774"/>
      <c r="BB166" s="774"/>
      <c r="BC166" s="774"/>
      <c r="BD166" s="774"/>
      <c r="BE166" s="775"/>
    </row>
    <row r="167" spans="2:57" s="63" customFormat="1" ht="15.75" customHeight="1">
      <c r="B167" s="58"/>
      <c r="C167" s="59"/>
      <c r="D167" s="64"/>
      <c r="E167" s="65"/>
      <c r="F167" s="65"/>
      <c r="G167" s="65"/>
      <c r="H167" s="65"/>
      <c r="I167" s="65"/>
      <c r="J167" s="65"/>
      <c r="K167" s="66"/>
      <c r="L167" s="885"/>
      <c r="M167" s="886"/>
      <c r="N167" s="886"/>
      <c r="O167" s="886"/>
      <c r="P167" s="886"/>
      <c r="Q167" s="886"/>
      <c r="R167" s="886"/>
      <c r="S167" s="886"/>
      <c r="T167" s="886"/>
      <c r="U167" s="886"/>
      <c r="V167" s="886"/>
      <c r="W167" s="886"/>
      <c r="X167" s="886"/>
      <c r="Y167" s="886"/>
      <c r="Z167" s="887"/>
      <c r="AA167" s="888"/>
      <c r="AB167" s="889"/>
      <c r="AC167" s="889"/>
      <c r="AD167" s="889"/>
      <c r="AE167" s="889"/>
      <c r="AF167" s="890"/>
      <c r="AG167" s="749"/>
      <c r="AH167" s="750"/>
      <c r="AI167" s="750"/>
      <c r="AJ167" s="750"/>
      <c r="AK167" s="750"/>
      <c r="AL167" s="751"/>
      <c r="AM167" s="758"/>
      <c r="AN167" s="759"/>
      <c r="AO167" s="759"/>
      <c r="AP167" s="759"/>
      <c r="AQ167" s="760"/>
      <c r="AR167" s="881"/>
      <c r="AS167" s="881"/>
      <c r="AT167" s="881"/>
      <c r="AU167" s="881"/>
      <c r="AV167" s="881"/>
      <c r="AW167" s="865"/>
      <c r="AX167" s="866"/>
      <c r="AY167" s="777"/>
      <c r="AZ167" s="777"/>
      <c r="BA167" s="777"/>
      <c r="BB167" s="777"/>
      <c r="BC167" s="777"/>
      <c r="BD167" s="777"/>
      <c r="BE167" s="778"/>
    </row>
    <row r="168" spans="2:57" s="63" customFormat="1" ht="15.75" customHeight="1">
      <c r="B168" s="58"/>
      <c r="C168" s="59"/>
      <c r="D168" s="67" t="s">
        <v>165</v>
      </c>
      <c r="E168" s="358" t="s">
        <v>167</v>
      </c>
      <c r="F168" s="358"/>
      <c r="G168" s="358"/>
      <c r="H168" s="358"/>
      <c r="I168" s="358"/>
      <c r="J168" s="358"/>
      <c r="K168" s="359"/>
      <c r="L168" s="871"/>
      <c r="M168" s="872"/>
      <c r="N168" s="872"/>
      <c r="O168" s="872"/>
      <c r="P168" s="872"/>
      <c r="Q168" s="872"/>
      <c r="R168" s="872"/>
      <c r="S168" s="872"/>
      <c r="T168" s="872"/>
      <c r="U168" s="872"/>
      <c r="V168" s="872"/>
      <c r="W168" s="872"/>
      <c r="X168" s="872"/>
      <c r="Y168" s="872"/>
      <c r="Z168" s="873"/>
      <c r="AA168" s="426"/>
      <c r="AB168" s="427"/>
      <c r="AC168" s="427"/>
      <c r="AD168" s="427"/>
      <c r="AE168" s="427"/>
      <c r="AF168" s="428"/>
      <c r="AG168" s="752"/>
      <c r="AH168" s="753"/>
      <c r="AI168" s="753"/>
      <c r="AJ168" s="753"/>
      <c r="AK168" s="753"/>
      <c r="AL168" s="754"/>
      <c r="AM168" s="761"/>
      <c r="AN168" s="762"/>
      <c r="AO168" s="762"/>
      <c r="AP168" s="762"/>
      <c r="AQ168" s="763"/>
      <c r="AR168" s="881"/>
      <c r="AS168" s="881"/>
      <c r="AT168" s="881"/>
      <c r="AU168" s="881"/>
      <c r="AV168" s="881"/>
      <c r="AW168" s="867"/>
      <c r="AX168" s="868"/>
      <c r="AY168" s="869"/>
      <c r="AZ168" s="869"/>
      <c r="BA168" s="869"/>
      <c r="BB168" s="869"/>
      <c r="BC168" s="869"/>
      <c r="BD168" s="869"/>
      <c r="BE168" s="870"/>
    </row>
    <row r="169" spans="2:57" s="63" customFormat="1" ht="15.75" customHeight="1">
      <c r="B169" s="58"/>
      <c r="C169" s="59"/>
      <c r="D169" s="60"/>
      <c r="E169" s="61"/>
      <c r="F169" s="61"/>
      <c r="G169" s="61"/>
      <c r="H169" s="61"/>
      <c r="I169" s="61"/>
      <c r="J169" s="61"/>
      <c r="K169" s="62"/>
      <c r="L169" s="882"/>
      <c r="M169" s="883"/>
      <c r="N169" s="883"/>
      <c r="O169" s="883"/>
      <c r="P169" s="883"/>
      <c r="Q169" s="883"/>
      <c r="R169" s="883"/>
      <c r="S169" s="883"/>
      <c r="T169" s="883"/>
      <c r="U169" s="883"/>
      <c r="V169" s="883"/>
      <c r="W169" s="883"/>
      <c r="X169" s="883"/>
      <c r="Y169" s="883"/>
      <c r="Z169" s="884"/>
      <c r="AA169" s="423"/>
      <c r="AB169" s="424"/>
      <c r="AC169" s="424"/>
      <c r="AD169" s="424"/>
      <c r="AE169" s="424"/>
      <c r="AF169" s="425"/>
      <c r="AG169" s="746"/>
      <c r="AH169" s="747"/>
      <c r="AI169" s="747"/>
      <c r="AJ169" s="747"/>
      <c r="AK169" s="747"/>
      <c r="AL169" s="748"/>
      <c r="AM169" s="755"/>
      <c r="AN169" s="756"/>
      <c r="AO169" s="756"/>
      <c r="AP169" s="756"/>
      <c r="AQ169" s="757"/>
      <c r="AR169" s="881">
        <f>AG169*AM169</f>
        <v>0</v>
      </c>
      <c r="AS169" s="881"/>
      <c r="AT169" s="881"/>
      <c r="AU169" s="881"/>
      <c r="AV169" s="881"/>
      <c r="AW169" s="863"/>
      <c r="AX169" s="864"/>
      <c r="AY169" s="774"/>
      <c r="AZ169" s="774"/>
      <c r="BA169" s="774"/>
      <c r="BB169" s="774"/>
      <c r="BC169" s="774"/>
      <c r="BD169" s="774"/>
      <c r="BE169" s="775"/>
    </row>
    <row r="170" spans="2:57" s="63" customFormat="1" ht="15.75" customHeight="1">
      <c r="B170" s="58"/>
      <c r="C170" s="59"/>
      <c r="D170" s="64"/>
      <c r="E170" s="65"/>
      <c r="F170" s="65"/>
      <c r="G170" s="65"/>
      <c r="H170" s="65"/>
      <c r="I170" s="65"/>
      <c r="J170" s="65"/>
      <c r="K170" s="66"/>
      <c r="L170" s="885"/>
      <c r="M170" s="886"/>
      <c r="N170" s="886"/>
      <c r="O170" s="886"/>
      <c r="P170" s="886"/>
      <c r="Q170" s="886"/>
      <c r="R170" s="886"/>
      <c r="S170" s="886"/>
      <c r="T170" s="886"/>
      <c r="U170" s="886"/>
      <c r="V170" s="886"/>
      <c r="W170" s="886"/>
      <c r="X170" s="886"/>
      <c r="Y170" s="886"/>
      <c r="Z170" s="887"/>
      <c r="AA170" s="888"/>
      <c r="AB170" s="889"/>
      <c r="AC170" s="889"/>
      <c r="AD170" s="889"/>
      <c r="AE170" s="889"/>
      <c r="AF170" s="890"/>
      <c r="AG170" s="749"/>
      <c r="AH170" s="750"/>
      <c r="AI170" s="750"/>
      <c r="AJ170" s="750"/>
      <c r="AK170" s="750"/>
      <c r="AL170" s="751"/>
      <c r="AM170" s="758"/>
      <c r="AN170" s="759"/>
      <c r="AO170" s="759"/>
      <c r="AP170" s="759"/>
      <c r="AQ170" s="760"/>
      <c r="AR170" s="881"/>
      <c r="AS170" s="881"/>
      <c r="AT170" s="881"/>
      <c r="AU170" s="881"/>
      <c r="AV170" s="881"/>
      <c r="AW170" s="865"/>
      <c r="AX170" s="866"/>
      <c r="AY170" s="777"/>
      <c r="AZ170" s="777"/>
      <c r="BA170" s="777"/>
      <c r="BB170" s="777"/>
      <c r="BC170" s="777"/>
      <c r="BD170" s="777"/>
      <c r="BE170" s="778"/>
    </row>
    <row r="171" spans="2:57" s="63" customFormat="1" ht="15.75" customHeight="1">
      <c r="B171" s="58"/>
      <c r="C171" s="59"/>
      <c r="D171" s="67" t="s">
        <v>165</v>
      </c>
      <c r="E171" s="358" t="s">
        <v>166</v>
      </c>
      <c r="F171" s="358"/>
      <c r="G171" s="358"/>
      <c r="H171" s="358"/>
      <c r="I171" s="358"/>
      <c r="J171" s="358"/>
      <c r="K171" s="359"/>
      <c r="L171" s="871"/>
      <c r="M171" s="872"/>
      <c r="N171" s="872"/>
      <c r="O171" s="872"/>
      <c r="P171" s="872"/>
      <c r="Q171" s="872"/>
      <c r="R171" s="872"/>
      <c r="S171" s="872"/>
      <c r="T171" s="872"/>
      <c r="U171" s="872"/>
      <c r="V171" s="872"/>
      <c r="W171" s="872"/>
      <c r="X171" s="872"/>
      <c r="Y171" s="872"/>
      <c r="Z171" s="873"/>
      <c r="AA171" s="426"/>
      <c r="AB171" s="427"/>
      <c r="AC171" s="427"/>
      <c r="AD171" s="427"/>
      <c r="AE171" s="427"/>
      <c r="AF171" s="428"/>
      <c r="AG171" s="752"/>
      <c r="AH171" s="753"/>
      <c r="AI171" s="753"/>
      <c r="AJ171" s="753"/>
      <c r="AK171" s="753"/>
      <c r="AL171" s="754"/>
      <c r="AM171" s="761"/>
      <c r="AN171" s="762"/>
      <c r="AO171" s="762"/>
      <c r="AP171" s="762"/>
      <c r="AQ171" s="763"/>
      <c r="AR171" s="881"/>
      <c r="AS171" s="881"/>
      <c r="AT171" s="881"/>
      <c r="AU171" s="881"/>
      <c r="AV171" s="881"/>
      <c r="AW171" s="867"/>
      <c r="AX171" s="868"/>
      <c r="AY171" s="869"/>
      <c r="AZ171" s="869"/>
      <c r="BA171" s="869"/>
      <c r="BB171" s="869"/>
      <c r="BC171" s="869"/>
      <c r="BD171" s="869"/>
      <c r="BE171" s="870"/>
    </row>
    <row r="172" spans="2:57" s="63" customFormat="1" ht="15.75" customHeight="1">
      <c r="B172" s="58"/>
      <c r="C172" s="59"/>
      <c r="D172" s="60"/>
      <c r="E172" s="61"/>
      <c r="F172" s="61"/>
      <c r="G172" s="61"/>
      <c r="H172" s="61"/>
      <c r="I172" s="61"/>
      <c r="J172" s="61"/>
      <c r="K172" s="62"/>
      <c r="L172" s="882"/>
      <c r="M172" s="883"/>
      <c r="N172" s="883"/>
      <c r="O172" s="883"/>
      <c r="P172" s="883"/>
      <c r="Q172" s="883"/>
      <c r="R172" s="883"/>
      <c r="S172" s="883"/>
      <c r="T172" s="883"/>
      <c r="U172" s="883"/>
      <c r="V172" s="883"/>
      <c r="W172" s="883"/>
      <c r="X172" s="883"/>
      <c r="Y172" s="883"/>
      <c r="Z172" s="884"/>
      <c r="AA172" s="423"/>
      <c r="AB172" s="424"/>
      <c r="AC172" s="424"/>
      <c r="AD172" s="424"/>
      <c r="AE172" s="424"/>
      <c r="AF172" s="425"/>
      <c r="AG172" s="746"/>
      <c r="AH172" s="747"/>
      <c r="AI172" s="747"/>
      <c r="AJ172" s="747"/>
      <c r="AK172" s="747"/>
      <c r="AL172" s="748"/>
      <c r="AM172" s="755"/>
      <c r="AN172" s="756"/>
      <c r="AO172" s="756"/>
      <c r="AP172" s="756"/>
      <c r="AQ172" s="757"/>
      <c r="AR172" s="881">
        <f>AG172*AM172</f>
        <v>0</v>
      </c>
      <c r="AS172" s="881"/>
      <c r="AT172" s="881"/>
      <c r="AU172" s="881"/>
      <c r="AV172" s="881"/>
      <c r="AW172" s="863"/>
      <c r="AX172" s="864"/>
      <c r="AY172" s="774"/>
      <c r="AZ172" s="774"/>
      <c r="BA172" s="774"/>
      <c r="BB172" s="774"/>
      <c r="BC172" s="774"/>
      <c r="BD172" s="774"/>
      <c r="BE172" s="775"/>
    </row>
    <row r="173" spans="2:57" s="63" customFormat="1" ht="15.75" customHeight="1">
      <c r="B173" s="58"/>
      <c r="C173" s="59"/>
      <c r="D173" s="64"/>
      <c r="E173" s="65"/>
      <c r="F173" s="65"/>
      <c r="G173" s="65"/>
      <c r="H173" s="65"/>
      <c r="I173" s="65"/>
      <c r="J173" s="65"/>
      <c r="K173" s="66"/>
      <c r="L173" s="885"/>
      <c r="M173" s="886"/>
      <c r="N173" s="886"/>
      <c r="O173" s="886"/>
      <c r="P173" s="886"/>
      <c r="Q173" s="886"/>
      <c r="R173" s="886"/>
      <c r="S173" s="886"/>
      <c r="T173" s="886"/>
      <c r="U173" s="886"/>
      <c r="V173" s="886"/>
      <c r="W173" s="886"/>
      <c r="X173" s="886"/>
      <c r="Y173" s="886"/>
      <c r="Z173" s="887"/>
      <c r="AA173" s="888"/>
      <c r="AB173" s="889"/>
      <c r="AC173" s="889"/>
      <c r="AD173" s="889"/>
      <c r="AE173" s="889"/>
      <c r="AF173" s="890"/>
      <c r="AG173" s="749"/>
      <c r="AH173" s="750"/>
      <c r="AI173" s="750"/>
      <c r="AJ173" s="750"/>
      <c r="AK173" s="750"/>
      <c r="AL173" s="751"/>
      <c r="AM173" s="758"/>
      <c r="AN173" s="759"/>
      <c r="AO173" s="759"/>
      <c r="AP173" s="759"/>
      <c r="AQ173" s="760"/>
      <c r="AR173" s="881"/>
      <c r="AS173" s="881"/>
      <c r="AT173" s="881"/>
      <c r="AU173" s="881"/>
      <c r="AV173" s="881"/>
      <c r="AW173" s="865"/>
      <c r="AX173" s="866"/>
      <c r="AY173" s="777"/>
      <c r="AZ173" s="777"/>
      <c r="BA173" s="777"/>
      <c r="BB173" s="777"/>
      <c r="BC173" s="777"/>
      <c r="BD173" s="777"/>
      <c r="BE173" s="778"/>
    </row>
    <row r="174" spans="2:57" s="63" customFormat="1" ht="15.75" customHeight="1">
      <c r="B174" s="58"/>
      <c r="C174" s="59"/>
      <c r="D174" s="67" t="s">
        <v>165</v>
      </c>
      <c r="E174" s="358" t="s">
        <v>166</v>
      </c>
      <c r="F174" s="358"/>
      <c r="G174" s="358"/>
      <c r="H174" s="358"/>
      <c r="I174" s="358"/>
      <c r="J174" s="358"/>
      <c r="K174" s="359"/>
      <c r="L174" s="871"/>
      <c r="M174" s="872"/>
      <c r="N174" s="872"/>
      <c r="O174" s="872"/>
      <c r="P174" s="872"/>
      <c r="Q174" s="872"/>
      <c r="R174" s="872"/>
      <c r="S174" s="872"/>
      <c r="T174" s="872"/>
      <c r="U174" s="872"/>
      <c r="V174" s="872"/>
      <c r="W174" s="872"/>
      <c r="X174" s="872"/>
      <c r="Y174" s="872"/>
      <c r="Z174" s="873"/>
      <c r="AA174" s="426"/>
      <c r="AB174" s="427"/>
      <c r="AC174" s="427"/>
      <c r="AD174" s="427"/>
      <c r="AE174" s="427"/>
      <c r="AF174" s="428"/>
      <c r="AG174" s="752"/>
      <c r="AH174" s="753"/>
      <c r="AI174" s="753"/>
      <c r="AJ174" s="753"/>
      <c r="AK174" s="753"/>
      <c r="AL174" s="754"/>
      <c r="AM174" s="761"/>
      <c r="AN174" s="762"/>
      <c r="AO174" s="762"/>
      <c r="AP174" s="762"/>
      <c r="AQ174" s="763"/>
      <c r="AR174" s="881"/>
      <c r="AS174" s="881"/>
      <c r="AT174" s="881"/>
      <c r="AU174" s="881"/>
      <c r="AV174" s="881"/>
      <c r="AW174" s="867"/>
      <c r="AX174" s="868"/>
      <c r="AY174" s="869"/>
      <c r="AZ174" s="869"/>
      <c r="BA174" s="869"/>
      <c r="BB174" s="869"/>
      <c r="BC174" s="869"/>
      <c r="BD174" s="869"/>
      <c r="BE174" s="870"/>
    </row>
    <row r="175" spans="2:57" s="63" customFormat="1" ht="15.75" customHeight="1">
      <c r="B175" s="58"/>
      <c r="C175" s="59"/>
      <c r="D175" s="60"/>
      <c r="E175" s="61"/>
      <c r="F175" s="61"/>
      <c r="G175" s="61"/>
      <c r="H175" s="61"/>
      <c r="I175" s="61"/>
      <c r="J175" s="61"/>
      <c r="K175" s="62"/>
      <c r="L175" s="882"/>
      <c r="M175" s="883"/>
      <c r="N175" s="883"/>
      <c r="O175" s="883"/>
      <c r="P175" s="883"/>
      <c r="Q175" s="883"/>
      <c r="R175" s="883"/>
      <c r="S175" s="883"/>
      <c r="T175" s="883"/>
      <c r="U175" s="883"/>
      <c r="V175" s="883"/>
      <c r="W175" s="883"/>
      <c r="X175" s="883"/>
      <c r="Y175" s="883"/>
      <c r="Z175" s="884"/>
      <c r="AA175" s="423"/>
      <c r="AB175" s="424"/>
      <c r="AC175" s="424"/>
      <c r="AD175" s="424"/>
      <c r="AE175" s="424"/>
      <c r="AF175" s="425"/>
      <c r="AG175" s="746"/>
      <c r="AH175" s="747"/>
      <c r="AI175" s="747"/>
      <c r="AJ175" s="747"/>
      <c r="AK175" s="747"/>
      <c r="AL175" s="748"/>
      <c r="AM175" s="755"/>
      <c r="AN175" s="756"/>
      <c r="AO175" s="756"/>
      <c r="AP175" s="756"/>
      <c r="AQ175" s="757"/>
      <c r="AR175" s="881">
        <f>AG175*AM175</f>
        <v>0</v>
      </c>
      <c r="AS175" s="881"/>
      <c r="AT175" s="881"/>
      <c r="AU175" s="881"/>
      <c r="AV175" s="881"/>
      <c r="AW175" s="863"/>
      <c r="AX175" s="864"/>
      <c r="AY175" s="774"/>
      <c r="AZ175" s="774"/>
      <c r="BA175" s="774"/>
      <c r="BB175" s="774"/>
      <c r="BC175" s="774"/>
      <c r="BD175" s="774"/>
      <c r="BE175" s="775"/>
    </row>
    <row r="176" spans="2:57" s="63" customFormat="1" ht="15.75" customHeight="1">
      <c r="B176" s="58"/>
      <c r="C176" s="59"/>
      <c r="D176" s="64"/>
      <c r="E176" s="65"/>
      <c r="F176" s="65"/>
      <c r="G176" s="65"/>
      <c r="H176" s="65"/>
      <c r="I176" s="65"/>
      <c r="J176" s="65"/>
      <c r="K176" s="66"/>
      <c r="L176" s="885"/>
      <c r="M176" s="886"/>
      <c r="N176" s="886"/>
      <c r="O176" s="886"/>
      <c r="P176" s="886"/>
      <c r="Q176" s="886"/>
      <c r="R176" s="886"/>
      <c r="S176" s="886"/>
      <c r="T176" s="886"/>
      <c r="U176" s="886"/>
      <c r="V176" s="886"/>
      <c r="W176" s="886"/>
      <c r="X176" s="886"/>
      <c r="Y176" s="886"/>
      <c r="Z176" s="887"/>
      <c r="AA176" s="888"/>
      <c r="AB176" s="889"/>
      <c r="AC176" s="889"/>
      <c r="AD176" s="889"/>
      <c r="AE176" s="889"/>
      <c r="AF176" s="890"/>
      <c r="AG176" s="749"/>
      <c r="AH176" s="750"/>
      <c r="AI176" s="750"/>
      <c r="AJ176" s="750"/>
      <c r="AK176" s="750"/>
      <c r="AL176" s="751"/>
      <c r="AM176" s="758"/>
      <c r="AN176" s="759"/>
      <c r="AO176" s="759"/>
      <c r="AP176" s="759"/>
      <c r="AQ176" s="760"/>
      <c r="AR176" s="881"/>
      <c r="AS176" s="881"/>
      <c r="AT176" s="881"/>
      <c r="AU176" s="881"/>
      <c r="AV176" s="881"/>
      <c r="AW176" s="865"/>
      <c r="AX176" s="866"/>
      <c r="AY176" s="777"/>
      <c r="AZ176" s="777"/>
      <c r="BA176" s="777"/>
      <c r="BB176" s="777"/>
      <c r="BC176" s="777"/>
      <c r="BD176" s="777"/>
      <c r="BE176" s="778"/>
    </row>
    <row r="177" spans="2:57" s="63" customFormat="1" ht="15.75" customHeight="1">
      <c r="B177" s="58"/>
      <c r="C177" s="59"/>
      <c r="D177" s="67" t="s">
        <v>165</v>
      </c>
      <c r="E177" s="358" t="s">
        <v>167</v>
      </c>
      <c r="F177" s="358"/>
      <c r="G177" s="358"/>
      <c r="H177" s="358"/>
      <c r="I177" s="358"/>
      <c r="J177" s="358"/>
      <c r="K177" s="359"/>
      <c r="L177" s="871"/>
      <c r="M177" s="872"/>
      <c r="N177" s="872"/>
      <c r="O177" s="872"/>
      <c r="P177" s="872"/>
      <c r="Q177" s="872"/>
      <c r="R177" s="872"/>
      <c r="S177" s="872"/>
      <c r="T177" s="872"/>
      <c r="U177" s="872"/>
      <c r="V177" s="872"/>
      <c r="W177" s="872"/>
      <c r="X177" s="872"/>
      <c r="Y177" s="872"/>
      <c r="Z177" s="873"/>
      <c r="AA177" s="426"/>
      <c r="AB177" s="427"/>
      <c r="AC177" s="427"/>
      <c r="AD177" s="427"/>
      <c r="AE177" s="427"/>
      <c r="AF177" s="428"/>
      <c r="AG177" s="752"/>
      <c r="AH177" s="753"/>
      <c r="AI177" s="753"/>
      <c r="AJ177" s="753"/>
      <c r="AK177" s="753"/>
      <c r="AL177" s="754"/>
      <c r="AM177" s="761"/>
      <c r="AN177" s="762"/>
      <c r="AO177" s="762"/>
      <c r="AP177" s="762"/>
      <c r="AQ177" s="763"/>
      <c r="AR177" s="881"/>
      <c r="AS177" s="881"/>
      <c r="AT177" s="881"/>
      <c r="AU177" s="881"/>
      <c r="AV177" s="881"/>
      <c r="AW177" s="867"/>
      <c r="AX177" s="868"/>
      <c r="AY177" s="869"/>
      <c r="AZ177" s="869"/>
      <c r="BA177" s="869"/>
      <c r="BB177" s="869"/>
      <c r="BC177" s="869"/>
      <c r="BD177" s="869"/>
      <c r="BE177" s="870"/>
    </row>
    <row r="178" spans="2:57" s="63" customFormat="1" ht="15.75" customHeight="1">
      <c r="B178" s="58"/>
      <c r="C178" s="59"/>
      <c r="D178" s="60"/>
      <c r="E178" s="61"/>
      <c r="F178" s="61"/>
      <c r="G178" s="61"/>
      <c r="H178" s="61"/>
      <c r="I178" s="61"/>
      <c r="J178" s="61"/>
      <c r="K178" s="62"/>
      <c r="L178" s="882"/>
      <c r="M178" s="883"/>
      <c r="N178" s="883"/>
      <c r="O178" s="883"/>
      <c r="P178" s="883"/>
      <c r="Q178" s="883"/>
      <c r="R178" s="883"/>
      <c r="S178" s="883"/>
      <c r="T178" s="883"/>
      <c r="U178" s="883"/>
      <c r="V178" s="883"/>
      <c r="W178" s="883"/>
      <c r="X178" s="883"/>
      <c r="Y178" s="883"/>
      <c r="Z178" s="884"/>
      <c r="AA178" s="423"/>
      <c r="AB178" s="424"/>
      <c r="AC178" s="424"/>
      <c r="AD178" s="424"/>
      <c r="AE178" s="424"/>
      <c r="AF178" s="425"/>
      <c r="AG178" s="746"/>
      <c r="AH178" s="747"/>
      <c r="AI178" s="747"/>
      <c r="AJ178" s="747"/>
      <c r="AK178" s="747"/>
      <c r="AL178" s="748"/>
      <c r="AM178" s="755"/>
      <c r="AN178" s="756"/>
      <c r="AO178" s="756"/>
      <c r="AP178" s="756"/>
      <c r="AQ178" s="757"/>
      <c r="AR178" s="881">
        <f>AG178*AM178</f>
        <v>0</v>
      </c>
      <c r="AS178" s="881"/>
      <c r="AT178" s="881"/>
      <c r="AU178" s="881"/>
      <c r="AV178" s="881"/>
      <c r="AW178" s="863"/>
      <c r="AX178" s="864"/>
      <c r="AY178" s="774"/>
      <c r="AZ178" s="774"/>
      <c r="BA178" s="774"/>
      <c r="BB178" s="774"/>
      <c r="BC178" s="774"/>
      <c r="BD178" s="774"/>
      <c r="BE178" s="775"/>
    </row>
    <row r="179" spans="2:57" s="63" customFormat="1" ht="15.75" customHeight="1">
      <c r="B179" s="58"/>
      <c r="C179" s="59"/>
      <c r="D179" s="64"/>
      <c r="E179" s="65"/>
      <c r="F179" s="65"/>
      <c r="G179" s="65"/>
      <c r="H179" s="65"/>
      <c r="I179" s="65"/>
      <c r="J179" s="65"/>
      <c r="K179" s="66"/>
      <c r="L179" s="885"/>
      <c r="M179" s="886"/>
      <c r="N179" s="886"/>
      <c r="O179" s="886"/>
      <c r="P179" s="886"/>
      <c r="Q179" s="886"/>
      <c r="R179" s="886"/>
      <c r="S179" s="886"/>
      <c r="T179" s="886"/>
      <c r="U179" s="886"/>
      <c r="V179" s="886"/>
      <c r="W179" s="886"/>
      <c r="X179" s="886"/>
      <c r="Y179" s="886"/>
      <c r="Z179" s="887"/>
      <c r="AA179" s="888"/>
      <c r="AB179" s="889"/>
      <c r="AC179" s="889"/>
      <c r="AD179" s="889"/>
      <c r="AE179" s="889"/>
      <c r="AF179" s="890"/>
      <c r="AG179" s="749"/>
      <c r="AH179" s="750"/>
      <c r="AI179" s="750"/>
      <c r="AJ179" s="750"/>
      <c r="AK179" s="750"/>
      <c r="AL179" s="751"/>
      <c r="AM179" s="758"/>
      <c r="AN179" s="759"/>
      <c r="AO179" s="759"/>
      <c r="AP179" s="759"/>
      <c r="AQ179" s="760"/>
      <c r="AR179" s="881"/>
      <c r="AS179" s="881"/>
      <c r="AT179" s="881"/>
      <c r="AU179" s="881"/>
      <c r="AV179" s="881"/>
      <c r="AW179" s="865"/>
      <c r="AX179" s="866"/>
      <c r="AY179" s="777"/>
      <c r="AZ179" s="777"/>
      <c r="BA179" s="777"/>
      <c r="BB179" s="777"/>
      <c r="BC179" s="777"/>
      <c r="BD179" s="777"/>
      <c r="BE179" s="778"/>
    </row>
    <row r="180" spans="2:57" s="63" customFormat="1" ht="15.75" customHeight="1">
      <c r="B180" s="58"/>
      <c r="C180" s="59"/>
      <c r="D180" s="67" t="s">
        <v>165</v>
      </c>
      <c r="E180" s="358" t="s">
        <v>168</v>
      </c>
      <c r="F180" s="358"/>
      <c r="G180" s="358"/>
      <c r="H180" s="358"/>
      <c r="I180" s="358"/>
      <c r="J180" s="358"/>
      <c r="K180" s="359"/>
      <c r="L180" s="871"/>
      <c r="M180" s="872"/>
      <c r="N180" s="872"/>
      <c r="O180" s="872"/>
      <c r="P180" s="872"/>
      <c r="Q180" s="872"/>
      <c r="R180" s="872"/>
      <c r="S180" s="872"/>
      <c r="T180" s="872"/>
      <c r="U180" s="872"/>
      <c r="V180" s="872"/>
      <c r="W180" s="872"/>
      <c r="X180" s="872"/>
      <c r="Y180" s="872"/>
      <c r="Z180" s="873"/>
      <c r="AA180" s="426"/>
      <c r="AB180" s="427"/>
      <c r="AC180" s="427"/>
      <c r="AD180" s="427"/>
      <c r="AE180" s="427"/>
      <c r="AF180" s="428"/>
      <c r="AG180" s="752"/>
      <c r="AH180" s="753"/>
      <c r="AI180" s="753"/>
      <c r="AJ180" s="753"/>
      <c r="AK180" s="753"/>
      <c r="AL180" s="754"/>
      <c r="AM180" s="761"/>
      <c r="AN180" s="762"/>
      <c r="AO180" s="762"/>
      <c r="AP180" s="762"/>
      <c r="AQ180" s="763"/>
      <c r="AR180" s="881"/>
      <c r="AS180" s="881"/>
      <c r="AT180" s="881"/>
      <c r="AU180" s="881"/>
      <c r="AV180" s="881"/>
      <c r="AW180" s="867"/>
      <c r="AX180" s="868"/>
      <c r="AY180" s="869"/>
      <c r="AZ180" s="869"/>
      <c r="BA180" s="869"/>
      <c r="BB180" s="869"/>
      <c r="BC180" s="869"/>
      <c r="BD180" s="869"/>
      <c r="BE180" s="870"/>
    </row>
    <row r="181" spans="2:57" s="63" customFormat="1" ht="15.75" customHeight="1">
      <c r="B181" s="58"/>
      <c r="C181" s="59"/>
      <c r="D181" s="60"/>
      <c r="E181" s="61"/>
      <c r="F181" s="61"/>
      <c r="G181" s="61"/>
      <c r="H181" s="61"/>
      <c r="I181" s="61"/>
      <c r="J181" s="61"/>
      <c r="K181" s="62"/>
      <c r="L181" s="882"/>
      <c r="M181" s="883"/>
      <c r="N181" s="883"/>
      <c r="O181" s="883"/>
      <c r="P181" s="883"/>
      <c r="Q181" s="883"/>
      <c r="R181" s="883"/>
      <c r="S181" s="883"/>
      <c r="T181" s="883"/>
      <c r="U181" s="883"/>
      <c r="V181" s="883"/>
      <c r="W181" s="883"/>
      <c r="X181" s="883"/>
      <c r="Y181" s="883"/>
      <c r="Z181" s="884"/>
      <c r="AA181" s="423"/>
      <c r="AB181" s="424"/>
      <c r="AC181" s="424"/>
      <c r="AD181" s="424"/>
      <c r="AE181" s="424"/>
      <c r="AF181" s="425"/>
      <c r="AG181" s="746"/>
      <c r="AH181" s="747"/>
      <c r="AI181" s="747"/>
      <c r="AJ181" s="747"/>
      <c r="AK181" s="747"/>
      <c r="AL181" s="748"/>
      <c r="AM181" s="755"/>
      <c r="AN181" s="756"/>
      <c r="AO181" s="756"/>
      <c r="AP181" s="756"/>
      <c r="AQ181" s="757"/>
      <c r="AR181" s="881">
        <f>AG181*AM181</f>
        <v>0</v>
      </c>
      <c r="AS181" s="881"/>
      <c r="AT181" s="881"/>
      <c r="AU181" s="881"/>
      <c r="AV181" s="881"/>
      <c r="AW181" s="863"/>
      <c r="AX181" s="864"/>
      <c r="AY181" s="774"/>
      <c r="AZ181" s="774"/>
      <c r="BA181" s="774"/>
      <c r="BB181" s="774"/>
      <c r="BC181" s="774"/>
      <c r="BD181" s="774"/>
      <c r="BE181" s="775"/>
    </row>
    <row r="182" spans="2:57" s="63" customFormat="1" ht="15.75" customHeight="1">
      <c r="B182" s="58"/>
      <c r="C182" s="59"/>
      <c r="D182" s="64"/>
      <c r="E182" s="65"/>
      <c r="F182" s="65"/>
      <c r="G182" s="65"/>
      <c r="H182" s="65"/>
      <c r="I182" s="65"/>
      <c r="J182" s="65"/>
      <c r="K182" s="66"/>
      <c r="L182" s="885"/>
      <c r="M182" s="886"/>
      <c r="N182" s="886"/>
      <c r="O182" s="886"/>
      <c r="P182" s="886"/>
      <c r="Q182" s="886"/>
      <c r="R182" s="886"/>
      <c r="S182" s="886"/>
      <c r="T182" s="886"/>
      <c r="U182" s="886"/>
      <c r="V182" s="886"/>
      <c r="W182" s="886"/>
      <c r="X182" s="886"/>
      <c r="Y182" s="886"/>
      <c r="Z182" s="887"/>
      <c r="AA182" s="888"/>
      <c r="AB182" s="889"/>
      <c r="AC182" s="889"/>
      <c r="AD182" s="889"/>
      <c r="AE182" s="889"/>
      <c r="AF182" s="890"/>
      <c r="AG182" s="749"/>
      <c r="AH182" s="750"/>
      <c r="AI182" s="750"/>
      <c r="AJ182" s="750"/>
      <c r="AK182" s="750"/>
      <c r="AL182" s="751"/>
      <c r="AM182" s="758"/>
      <c r="AN182" s="759"/>
      <c r="AO182" s="759"/>
      <c r="AP182" s="759"/>
      <c r="AQ182" s="760"/>
      <c r="AR182" s="881"/>
      <c r="AS182" s="881"/>
      <c r="AT182" s="881"/>
      <c r="AU182" s="881"/>
      <c r="AV182" s="881"/>
      <c r="AW182" s="865"/>
      <c r="AX182" s="866"/>
      <c r="AY182" s="777"/>
      <c r="AZ182" s="777"/>
      <c r="BA182" s="777"/>
      <c r="BB182" s="777"/>
      <c r="BC182" s="777"/>
      <c r="BD182" s="777"/>
      <c r="BE182" s="778"/>
    </row>
    <row r="183" spans="2:57" s="63" customFormat="1" ht="15.75" customHeight="1">
      <c r="B183" s="58"/>
      <c r="C183" s="59"/>
      <c r="D183" s="67" t="s">
        <v>169</v>
      </c>
      <c r="E183" s="358" t="s">
        <v>166</v>
      </c>
      <c r="F183" s="358"/>
      <c r="G183" s="358"/>
      <c r="H183" s="358"/>
      <c r="I183" s="358"/>
      <c r="J183" s="358"/>
      <c r="K183" s="359"/>
      <c r="L183" s="871"/>
      <c r="M183" s="872"/>
      <c r="N183" s="872"/>
      <c r="O183" s="872"/>
      <c r="P183" s="872"/>
      <c r="Q183" s="872"/>
      <c r="R183" s="872"/>
      <c r="S183" s="872"/>
      <c r="T183" s="872"/>
      <c r="U183" s="872"/>
      <c r="V183" s="872"/>
      <c r="W183" s="872"/>
      <c r="X183" s="872"/>
      <c r="Y183" s="872"/>
      <c r="Z183" s="873"/>
      <c r="AA183" s="426"/>
      <c r="AB183" s="427"/>
      <c r="AC183" s="427"/>
      <c r="AD183" s="427"/>
      <c r="AE183" s="427"/>
      <c r="AF183" s="428"/>
      <c r="AG183" s="752"/>
      <c r="AH183" s="753"/>
      <c r="AI183" s="753"/>
      <c r="AJ183" s="753"/>
      <c r="AK183" s="753"/>
      <c r="AL183" s="754"/>
      <c r="AM183" s="761"/>
      <c r="AN183" s="762"/>
      <c r="AO183" s="762"/>
      <c r="AP183" s="762"/>
      <c r="AQ183" s="763"/>
      <c r="AR183" s="881"/>
      <c r="AS183" s="881"/>
      <c r="AT183" s="881"/>
      <c r="AU183" s="881"/>
      <c r="AV183" s="881"/>
      <c r="AW183" s="867"/>
      <c r="AX183" s="868"/>
      <c r="AY183" s="869"/>
      <c r="AZ183" s="869"/>
      <c r="BA183" s="869"/>
      <c r="BB183" s="869"/>
      <c r="BC183" s="869"/>
      <c r="BD183" s="869"/>
      <c r="BE183" s="870"/>
    </row>
    <row r="184" spans="2:57" s="63" customFormat="1" ht="15.75" customHeight="1">
      <c r="B184" s="58"/>
      <c r="C184" s="59"/>
      <c r="D184" s="60"/>
      <c r="E184" s="61"/>
      <c r="F184" s="61"/>
      <c r="G184" s="61"/>
      <c r="H184" s="61"/>
      <c r="I184" s="61"/>
      <c r="J184" s="61"/>
      <c r="K184" s="62"/>
      <c r="L184" s="882"/>
      <c r="M184" s="883"/>
      <c r="N184" s="883"/>
      <c r="O184" s="883"/>
      <c r="P184" s="883"/>
      <c r="Q184" s="883"/>
      <c r="R184" s="883"/>
      <c r="S184" s="883"/>
      <c r="T184" s="883"/>
      <c r="U184" s="883"/>
      <c r="V184" s="883"/>
      <c r="W184" s="883"/>
      <c r="X184" s="883"/>
      <c r="Y184" s="883"/>
      <c r="Z184" s="884"/>
      <c r="AA184" s="423"/>
      <c r="AB184" s="424"/>
      <c r="AC184" s="424"/>
      <c r="AD184" s="424"/>
      <c r="AE184" s="424"/>
      <c r="AF184" s="425"/>
      <c r="AG184" s="746"/>
      <c r="AH184" s="747"/>
      <c r="AI184" s="747"/>
      <c r="AJ184" s="747"/>
      <c r="AK184" s="747"/>
      <c r="AL184" s="748"/>
      <c r="AM184" s="755"/>
      <c r="AN184" s="756"/>
      <c r="AO184" s="756"/>
      <c r="AP184" s="756"/>
      <c r="AQ184" s="757"/>
      <c r="AR184" s="881">
        <f>AG184*AM184</f>
        <v>0</v>
      </c>
      <c r="AS184" s="881"/>
      <c r="AT184" s="881"/>
      <c r="AU184" s="881"/>
      <c r="AV184" s="881"/>
      <c r="AW184" s="863"/>
      <c r="AX184" s="864"/>
      <c r="AY184" s="774"/>
      <c r="AZ184" s="774"/>
      <c r="BA184" s="774"/>
      <c r="BB184" s="774"/>
      <c r="BC184" s="774"/>
      <c r="BD184" s="774"/>
      <c r="BE184" s="775"/>
    </row>
    <row r="185" spans="2:57" s="63" customFormat="1" ht="15.75" customHeight="1">
      <c r="B185" s="58"/>
      <c r="C185" s="59"/>
      <c r="D185" s="64"/>
      <c r="E185" s="65"/>
      <c r="F185" s="65"/>
      <c r="G185" s="65"/>
      <c r="H185" s="65"/>
      <c r="I185" s="65"/>
      <c r="J185" s="65"/>
      <c r="K185" s="66"/>
      <c r="L185" s="885"/>
      <c r="M185" s="886"/>
      <c r="N185" s="886"/>
      <c r="O185" s="886"/>
      <c r="P185" s="886"/>
      <c r="Q185" s="886"/>
      <c r="R185" s="886"/>
      <c r="S185" s="886"/>
      <c r="T185" s="886"/>
      <c r="U185" s="886"/>
      <c r="V185" s="886"/>
      <c r="W185" s="886"/>
      <c r="X185" s="886"/>
      <c r="Y185" s="886"/>
      <c r="Z185" s="887"/>
      <c r="AA185" s="888"/>
      <c r="AB185" s="889"/>
      <c r="AC185" s="889"/>
      <c r="AD185" s="889"/>
      <c r="AE185" s="889"/>
      <c r="AF185" s="890"/>
      <c r="AG185" s="749"/>
      <c r="AH185" s="750"/>
      <c r="AI185" s="750"/>
      <c r="AJ185" s="750"/>
      <c r="AK185" s="750"/>
      <c r="AL185" s="751"/>
      <c r="AM185" s="758"/>
      <c r="AN185" s="759"/>
      <c r="AO185" s="759"/>
      <c r="AP185" s="759"/>
      <c r="AQ185" s="760"/>
      <c r="AR185" s="881"/>
      <c r="AS185" s="881"/>
      <c r="AT185" s="881"/>
      <c r="AU185" s="881"/>
      <c r="AV185" s="881"/>
      <c r="AW185" s="865"/>
      <c r="AX185" s="866"/>
      <c r="AY185" s="777"/>
      <c r="AZ185" s="777"/>
      <c r="BA185" s="777"/>
      <c r="BB185" s="777"/>
      <c r="BC185" s="777"/>
      <c r="BD185" s="777"/>
      <c r="BE185" s="778"/>
    </row>
    <row r="186" spans="2:57" s="63" customFormat="1" ht="15.75" customHeight="1">
      <c r="B186" s="58"/>
      <c r="C186" s="59"/>
      <c r="D186" s="67" t="s">
        <v>165</v>
      </c>
      <c r="E186" s="358" t="s">
        <v>166</v>
      </c>
      <c r="F186" s="358"/>
      <c r="G186" s="358"/>
      <c r="H186" s="358"/>
      <c r="I186" s="358"/>
      <c r="J186" s="358"/>
      <c r="K186" s="359"/>
      <c r="L186" s="871"/>
      <c r="M186" s="872"/>
      <c r="N186" s="872"/>
      <c r="O186" s="872"/>
      <c r="P186" s="872"/>
      <c r="Q186" s="872"/>
      <c r="R186" s="872"/>
      <c r="S186" s="872"/>
      <c r="T186" s="872"/>
      <c r="U186" s="872"/>
      <c r="V186" s="872"/>
      <c r="W186" s="872"/>
      <c r="X186" s="872"/>
      <c r="Y186" s="872"/>
      <c r="Z186" s="873"/>
      <c r="AA186" s="426"/>
      <c r="AB186" s="427"/>
      <c r="AC186" s="427"/>
      <c r="AD186" s="427"/>
      <c r="AE186" s="427"/>
      <c r="AF186" s="428"/>
      <c r="AG186" s="752"/>
      <c r="AH186" s="753"/>
      <c r="AI186" s="753"/>
      <c r="AJ186" s="753"/>
      <c r="AK186" s="753"/>
      <c r="AL186" s="754"/>
      <c r="AM186" s="761"/>
      <c r="AN186" s="762"/>
      <c r="AO186" s="762"/>
      <c r="AP186" s="762"/>
      <c r="AQ186" s="763"/>
      <c r="AR186" s="881"/>
      <c r="AS186" s="881"/>
      <c r="AT186" s="881"/>
      <c r="AU186" s="881"/>
      <c r="AV186" s="881"/>
      <c r="AW186" s="867"/>
      <c r="AX186" s="868"/>
      <c r="AY186" s="869"/>
      <c r="AZ186" s="869"/>
      <c r="BA186" s="869"/>
      <c r="BB186" s="869"/>
      <c r="BC186" s="869"/>
      <c r="BD186" s="869"/>
      <c r="BE186" s="870"/>
    </row>
    <row r="187" spans="2:57" s="63" customFormat="1" ht="15.75" customHeight="1">
      <c r="B187" s="58"/>
      <c r="C187" s="59"/>
      <c r="D187" s="60"/>
      <c r="E187" s="61"/>
      <c r="F187" s="61"/>
      <c r="G187" s="61"/>
      <c r="H187" s="61"/>
      <c r="I187" s="61"/>
      <c r="J187" s="61"/>
      <c r="K187" s="62"/>
      <c r="L187" s="882"/>
      <c r="M187" s="883"/>
      <c r="N187" s="883"/>
      <c r="O187" s="883"/>
      <c r="P187" s="883"/>
      <c r="Q187" s="883"/>
      <c r="R187" s="883"/>
      <c r="S187" s="883"/>
      <c r="T187" s="883"/>
      <c r="U187" s="883"/>
      <c r="V187" s="883"/>
      <c r="W187" s="883"/>
      <c r="X187" s="883"/>
      <c r="Y187" s="883"/>
      <c r="Z187" s="884"/>
      <c r="AA187" s="423"/>
      <c r="AB187" s="424"/>
      <c r="AC187" s="424"/>
      <c r="AD187" s="424"/>
      <c r="AE187" s="424"/>
      <c r="AF187" s="425"/>
      <c r="AG187" s="746"/>
      <c r="AH187" s="747"/>
      <c r="AI187" s="747"/>
      <c r="AJ187" s="747"/>
      <c r="AK187" s="747"/>
      <c r="AL187" s="748"/>
      <c r="AM187" s="755"/>
      <c r="AN187" s="756"/>
      <c r="AO187" s="756"/>
      <c r="AP187" s="756"/>
      <c r="AQ187" s="757"/>
      <c r="AR187" s="881">
        <f>AG187*AM187</f>
        <v>0</v>
      </c>
      <c r="AS187" s="881"/>
      <c r="AT187" s="881"/>
      <c r="AU187" s="881"/>
      <c r="AV187" s="881"/>
      <c r="AW187" s="863"/>
      <c r="AX187" s="864"/>
      <c r="AY187" s="774"/>
      <c r="AZ187" s="774"/>
      <c r="BA187" s="774"/>
      <c r="BB187" s="774"/>
      <c r="BC187" s="774"/>
      <c r="BD187" s="774"/>
      <c r="BE187" s="775"/>
    </row>
    <row r="188" spans="2:57" s="63" customFormat="1" ht="15.75" customHeight="1">
      <c r="B188" s="58"/>
      <c r="C188" s="59"/>
      <c r="D188" s="64"/>
      <c r="E188" s="65"/>
      <c r="F188" s="65"/>
      <c r="G188" s="65"/>
      <c r="H188" s="65"/>
      <c r="I188" s="65"/>
      <c r="J188" s="65"/>
      <c r="K188" s="66"/>
      <c r="L188" s="885"/>
      <c r="M188" s="886"/>
      <c r="N188" s="886"/>
      <c r="O188" s="886"/>
      <c r="P188" s="886"/>
      <c r="Q188" s="886"/>
      <c r="R188" s="886"/>
      <c r="S188" s="886"/>
      <c r="T188" s="886"/>
      <c r="U188" s="886"/>
      <c r="V188" s="886"/>
      <c r="W188" s="886"/>
      <c r="X188" s="886"/>
      <c r="Y188" s="886"/>
      <c r="Z188" s="887"/>
      <c r="AA188" s="888"/>
      <c r="AB188" s="889"/>
      <c r="AC188" s="889"/>
      <c r="AD188" s="889"/>
      <c r="AE188" s="889"/>
      <c r="AF188" s="890"/>
      <c r="AG188" s="749"/>
      <c r="AH188" s="750"/>
      <c r="AI188" s="750"/>
      <c r="AJ188" s="750"/>
      <c r="AK188" s="750"/>
      <c r="AL188" s="751"/>
      <c r="AM188" s="758"/>
      <c r="AN188" s="759"/>
      <c r="AO188" s="759"/>
      <c r="AP188" s="759"/>
      <c r="AQ188" s="760"/>
      <c r="AR188" s="881"/>
      <c r="AS188" s="881"/>
      <c r="AT188" s="881"/>
      <c r="AU188" s="881"/>
      <c r="AV188" s="881"/>
      <c r="AW188" s="865"/>
      <c r="AX188" s="866"/>
      <c r="AY188" s="777"/>
      <c r="AZ188" s="777"/>
      <c r="BA188" s="777"/>
      <c r="BB188" s="777"/>
      <c r="BC188" s="777"/>
      <c r="BD188" s="777"/>
      <c r="BE188" s="778"/>
    </row>
    <row r="189" spans="2:57" s="63" customFormat="1" ht="15.75" customHeight="1">
      <c r="B189" s="58"/>
      <c r="C189" s="59"/>
      <c r="D189" s="67" t="s">
        <v>165</v>
      </c>
      <c r="E189" s="358" t="s">
        <v>166</v>
      </c>
      <c r="F189" s="358"/>
      <c r="G189" s="358"/>
      <c r="H189" s="358"/>
      <c r="I189" s="358"/>
      <c r="J189" s="358"/>
      <c r="K189" s="359"/>
      <c r="L189" s="871"/>
      <c r="M189" s="872"/>
      <c r="N189" s="872"/>
      <c r="O189" s="872"/>
      <c r="P189" s="872"/>
      <c r="Q189" s="872"/>
      <c r="R189" s="872"/>
      <c r="S189" s="872"/>
      <c r="T189" s="872"/>
      <c r="U189" s="872"/>
      <c r="V189" s="872"/>
      <c r="W189" s="872"/>
      <c r="X189" s="872"/>
      <c r="Y189" s="872"/>
      <c r="Z189" s="873"/>
      <c r="AA189" s="426"/>
      <c r="AB189" s="427"/>
      <c r="AC189" s="427"/>
      <c r="AD189" s="427"/>
      <c r="AE189" s="427"/>
      <c r="AF189" s="428"/>
      <c r="AG189" s="752"/>
      <c r="AH189" s="753"/>
      <c r="AI189" s="753"/>
      <c r="AJ189" s="753"/>
      <c r="AK189" s="753"/>
      <c r="AL189" s="754"/>
      <c r="AM189" s="761"/>
      <c r="AN189" s="762"/>
      <c r="AO189" s="762"/>
      <c r="AP189" s="762"/>
      <c r="AQ189" s="763"/>
      <c r="AR189" s="881"/>
      <c r="AS189" s="881"/>
      <c r="AT189" s="881"/>
      <c r="AU189" s="881"/>
      <c r="AV189" s="881"/>
      <c r="AW189" s="867"/>
      <c r="AX189" s="868"/>
      <c r="AY189" s="869"/>
      <c r="AZ189" s="869"/>
      <c r="BA189" s="869"/>
      <c r="BB189" s="869"/>
      <c r="BC189" s="869"/>
      <c r="BD189" s="869"/>
      <c r="BE189" s="870"/>
    </row>
    <row r="190" spans="2:57" s="63" customFormat="1" ht="15.75" customHeight="1">
      <c r="B190" s="58"/>
      <c r="C190" s="59"/>
      <c r="D190" s="60"/>
      <c r="E190" s="61"/>
      <c r="F190" s="61"/>
      <c r="G190" s="61"/>
      <c r="H190" s="61"/>
      <c r="I190" s="61"/>
      <c r="J190" s="61"/>
      <c r="K190" s="62"/>
      <c r="L190" s="882"/>
      <c r="M190" s="883"/>
      <c r="N190" s="883"/>
      <c r="O190" s="883"/>
      <c r="P190" s="883"/>
      <c r="Q190" s="883"/>
      <c r="R190" s="883"/>
      <c r="S190" s="883"/>
      <c r="T190" s="883"/>
      <c r="U190" s="883"/>
      <c r="V190" s="883"/>
      <c r="W190" s="883"/>
      <c r="X190" s="883"/>
      <c r="Y190" s="883"/>
      <c r="Z190" s="884"/>
      <c r="AA190" s="423"/>
      <c r="AB190" s="424"/>
      <c r="AC190" s="424"/>
      <c r="AD190" s="424"/>
      <c r="AE190" s="424"/>
      <c r="AF190" s="425"/>
      <c r="AG190" s="746"/>
      <c r="AH190" s="747"/>
      <c r="AI190" s="747"/>
      <c r="AJ190" s="747"/>
      <c r="AK190" s="747"/>
      <c r="AL190" s="748"/>
      <c r="AM190" s="755"/>
      <c r="AN190" s="756"/>
      <c r="AO190" s="756"/>
      <c r="AP190" s="756"/>
      <c r="AQ190" s="757"/>
      <c r="AR190" s="881">
        <f>AG190*AM190</f>
        <v>0</v>
      </c>
      <c r="AS190" s="881"/>
      <c r="AT190" s="881"/>
      <c r="AU190" s="881"/>
      <c r="AV190" s="881"/>
      <c r="AW190" s="863"/>
      <c r="AX190" s="864"/>
      <c r="AY190" s="774"/>
      <c r="AZ190" s="774"/>
      <c r="BA190" s="774"/>
      <c r="BB190" s="774"/>
      <c r="BC190" s="774"/>
      <c r="BD190" s="774"/>
      <c r="BE190" s="775"/>
    </row>
    <row r="191" spans="2:57" s="63" customFormat="1" ht="15.75" customHeight="1">
      <c r="B191" s="58"/>
      <c r="C191" s="59"/>
      <c r="D191" s="64"/>
      <c r="E191" s="65"/>
      <c r="F191" s="65"/>
      <c r="G191" s="65"/>
      <c r="H191" s="65"/>
      <c r="I191" s="65"/>
      <c r="J191" s="65"/>
      <c r="K191" s="66"/>
      <c r="L191" s="885"/>
      <c r="M191" s="886"/>
      <c r="N191" s="886"/>
      <c r="O191" s="886"/>
      <c r="P191" s="886"/>
      <c r="Q191" s="886"/>
      <c r="R191" s="886"/>
      <c r="S191" s="886"/>
      <c r="T191" s="886"/>
      <c r="U191" s="886"/>
      <c r="V191" s="886"/>
      <c r="W191" s="886"/>
      <c r="X191" s="886"/>
      <c r="Y191" s="886"/>
      <c r="Z191" s="887"/>
      <c r="AA191" s="888"/>
      <c r="AB191" s="889"/>
      <c r="AC191" s="889"/>
      <c r="AD191" s="889"/>
      <c r="AE191" s="889"/>
      <c r="AF191" s="890"/>
      <c r="AG191" s="749"/>
      <c r="AH191" s="750"/>
      <c r="AI191" s="750"/>
      <c r="AJ191" s="750"/>
      <c r="AK191" s="750"/>
      <c r="AL191" s="751"/>
      <c r="AM191" s="758"/>
      <c r="AN191" s="759"/>
      <c r="AO191" s="759"/>
      <c r="AP191" s="759"/>
      <c r="AQ191" s="760"/>
      <c r="AR191" s="881"/>
      <c r="AS191" s="881"/>
      <c r="AT191" s="881"/>
      <c r="AU191" s="881"/>
      <c r="AV191" s="881"/>
      <c r="AW191" s="865"/>
      <c r="AX191" s="866"/>
      <c r="AY191" s="777"/>
      <c r="AZ191" s="777"/>
      <c r="BA191" s="777"/>
      <c r="BB191" s="777"/>
      <c r="BC191" s="777"/>
      <c r="BD191" s="777"/>
      <c r="BE191" s="778"/>
    </row>
    <row r="192" spans="2:57" s="63" customFormat="1" ht="15.75" customHeight="1">
      <c r="B192" s="58"/>
      <c r="C192" s="59"/>
      <c r="D192" s="67" t="s">
        <v>169</v>
      </c>
      <c r="E192" s="358" t="s">
        <v>166</v>
      </c>
      <c r="F192" s="358"/>
      <c r="G192" s="358"/>
      <c r="H192" s="358"/>
      <c r="I192" s="358"/>
      <c r="J192" s="358"/>
      <c r="K192" s="359"/>
      <c r="L192" s="871"/>
      <c r="M192" s="872"/>
      <c r="N192" s="872"/>
      <c r="O192" s="872"/>
      <c r="P192" s="872"/>
      <c r="Q192" s="872"/>
      <c r="R192" s="872"/>
      <c r="S192" s="872"/>
      <c r="T192" s="872"/>
      <c r="U192" s="872"/>
      <c r="V192" s="872"/>
      <c r="W192" s="872"/>
      <c r="X192" s="872"/>
      <c r="Y192" s="872"/>
      <c r="Z192" s="873"/>
      <c r="AA192" s="426"/>
      <c r="AB192" s="427"/>
      <c r="AC192" s="427"/>
      <c r="AD192" s="427"/>
      <c r="AE192" s="427"/>
      <c r="AF192" s="428"/>
      <c r="AG192" s="752"/>
      <c r="AH192" s="753"/>
      <c r="AI192" s="753"/>
      <c r="AJ192" s="753"/>
      <c r="AK192" s="753"/>
      <c r="AL192" s="754"/>
      <c r="AM192" s="761"/>
      <c r="AN192" s="762"/>
      <c r="AO192" s="762"/>
      <c r="AP192" s="762"/>
      <c r="AQ192" s="763"/>
      <c r="AR192" s="881"/>
      <c r="AS192" s="881"/>
      <c r="AT192" s="881"/>
      <c r="AU192" s="881"/>
      <c r="AV192" s="881"/>
      <c r="AW192" s="867"/>
      <c r="AX192" s="868"/>
      <c r="AY192" s="869"/>
      <c r="AZ192" s="869"/>
      <c r="BA192" s="869"/>
      <c r="BB192" s="869"/>
      <c r="BC192" s="869"/>
      <c r="BD192" s="869"/>
      <c r="BE192" s="870"/>
    </row>
    <row r="193" spans="2:57" s="63" customFormat="1" ht="15.75" customHeight="1">
      <c r="B193" s="58"/>
      <c r="C193" s="59"/>
      <c r="D193" s="60"/>
      <c r="E193" s="61"/>
      <c r="F193" s="61"/>
      <c r="G193" s="61"/>
      <c r="H193" s="61"/>
      <c r="I193" s="61"/>
      <c r="J193" s="61"/>
      <c r="K193" s="62"/>
      <c r="L193" s="882"/>
      <c r="M193" s="883"/>
      <c r="N193" s="883"/>
      <c r="O193" s="883"/>
      <c r="P193" s="883"/>
      <c r="Q193" s="883"/>
      <c r="R193" s="883"/>
      <c r="S193" s="883"/>
      <c r="T193" s="883"/>
      <c r="U193" s="883"/>
      <c r="V193" s="883"/>
      <c r="W193" s="883"/>
      <c r="X193" s="883"/>
      <c r="Y193" s="883"/>
      <c r="Z193" s="884"/>
      <c r="AA193" s="423"/>
      <c r="AB193" s="424"/>
      <c r="AC193" s="424"/>
      <c r="AD193" s="424"/>
      <c r="AE193" s="424"/>
      <c r="AF193" s="425"/>
      <c r="AG193" s="746"/>
      <c r="AH193" s="747"/>
      <c r="AI193" s="747"/>
      <c r="AJ193" s="747"/>
      <c r="AK193" s="747"/>
      <c r="AL193" s="748"/>
      <c r="AM193" s="755"/>
      <c r="AN193" s="756"/>
      <c r="AO193" s="756"/>
      <c r="AP193" s="756"/>
      <c r="AQ193" s="757"/>
      <c r="AR193" s="881">
        <f>AG193*AM193</f>
        <v>0</v>
      </c>
      <c r="AS193" s="881"/>
      <c r="AT193" s="881"/>
      <c r="AU193" s="881"/>
      <c r="AV193" s="881"/>
      <c r="AW193" s="863"/>
      <c r="AX193" s="864"/>
      <c r="AY193" s="774"/>
      <c r="AZ193" s="774"/>
      <c r="BA193" s="774"/>
      <c r="BB193" s="774"/>
      <c r="BC193" s="774"/>
      <c r="BD193" s="774"/>
      <c r="BE193" s="775"/>
    </row>
    <row r="194" spans="2:57" s="63" customFormat="1" ht="15.75" customHeight="1">
      <c r="B194" s="58"/>
      <c r="C194" s="59"/>
      <c r="D194" s="64"/>
      <c r="E194" s="65"/>
      <c r="F194" s="65"/>
      <c r="G194" s="65"/>
      <c r="H194" s="65"/>
      <c r="I194" s="65"/>
      <c r="J194" s="65"/>
      <c r="K194" s="66"/>
      <c r="L194" s="885"/>
      <c r="M194" s="886"/>
      <c r="N194" s="886"/>
      <c r="O194" s="886"/>
      <c r="P194" s="886"/>
      <c r="Q194" s="886"/>
      <c r="R194" s="886"/>
      <c r="S194" s="886"/>
      <c r="T194" s="886"/>
      <c r="U194" s="886"/>
      <c r="V194" s="886"/>
      <c r="W194" s="886"/>
      <c r="X194" s="886"/>
      <c r="Y194" s="886"/>
      <c r="Z194" s="887"/>
      <c r="AA194" s="888"/>
      <c r="AB194" s="889"/>
      <c r="AC194" s="889"/>
      <c r="AD194" s="889"/>
      <c r="AE194" s="889"/>
      <c r="AF194" s="890"/>
      <c r="AG194" s="749"/>
      <c r="AH194" s="750"/>
      <c r="AI194" s="750"/>
      <c r="AJ194" s="750"/>
      <c r="AK194" s="750"/>
      <c r="AL194" s="751"/>
      <c r="AM194" s="758"/>
      <c r="AN194" s="759"/>
      <c r="AO194" s="759"/>
      <c r="AP194" s="759"/>
      <c r="AQ194" s="760"/>
      <c r="AR194" s="881"/>
      <c r="AS194" s="881"/>
      <c r="AT194" s="881"/>
      <c r="AU194" s="881"/>
      <c r="AV194" s="881"/>
      <c r="AW194" s="865"/>
      <c r="AX194" s="866"/>
      <c r="AY194" s="777"/>
      <c r="AZ194" s="777"/>
      <c r="BA194" s="777"/>
      <c r="BB194" s="777"/>
      <c r="BC194" s="777"/>
      <c r="BD194" s="777"/>
      <c r="BE194" s="778"/>
    </row>
    <row r="195" spans="2:57" s="63" customFormat="1" ht="15.75" customHeight="1">
      <c r="B195" s="58"/>
      <c r="C195" s="59"/>
      <c r="D195" s="67" t="s">
        <v>165</v>
      </c>
      <c r="E195" s="358" t="s">
        <v>170</v>
      </c>
      <c r="F195" s="358"/>
      <c r="G195" s="358"/>
      <c r="H195" s="358"/>
      <c r="I195" s="358"/>
      <c r="J195" s="358"/>
      <c r="K195" s="359"/>
      <c r="L195" s="871"/>
      <c r="M195" s="872"/>
      <c r="N195" s="872"/>
      <c r="O195" s="872"/>
      <c r="P195" s="872"/>
      <c r="Q195" s="872"/>
      <c r="R195" s="872"/>
      <c r="S195" s="872"/>
      <c r="T195" s="872"/>
      <c r="U195" s="872"/>
      <c r="V195" s="872"/>
      <c r="W195" s="872"/>
      <c r="X195" s="872"/>
      <c r="Y195" s="872"/>
      <c r="Z195" s="873"/>
      <c r="AA195" s="426"/>
      <c r="AB195" s="427"/>
      <c r="AC195" s="427"/>
      <c r="AD195" s="427"/>
      <c r="AE195" s="427"/>
      <c r="AF195" s="428"/>
      <c r="AG195" s="752"/>
      <c r="AH195" s="753"/>
      <c r="AI195" s="753"/>
      <c r="AJ195" s="753"/>
      <c r="AK195" s="753"/>
      <c r="AL195" s="754"/>
      <c r="AM195" s="761"/>
      <c r="AN195" s="762"/>
      <c r="AO195" s="762"/>
      <c r="AP195" s="762"/>
      <c r="AQ195" s="763"/>
      <c r="AR195" s="881"/>
      <c r="AS195" s="881"/>
      <c r="AT195" s="881"/>
      <c r="AU195" s="881"/>
      <c r="AV195" s="881"/>
      <c r="AW195" s="867"/>
      <c r="AX195" s="868"/>
      <c r="AY195" s="869"/>
      <c r="AZ195" s="869"/>
      <c r="BA195" s="869"/>
      <c r="BB195" s="869"/>
      <c r="BC195" s="869"/>
      <c r="BD195" s="869"/>
      <c r="BE195" s="870"/>
    </row>
    <row r="196" spans="2:57" s="63" customFormat="1" ht="15.75" customHeight="1">
      <c r="B196" s="58"/>
      <c r="C196" s="59"/>
      <c r="D196" s="60"/>
      <c r="E196" s="61"/>
      <c r="F196" s="61"/>
      <c r="G196" s="61"/>
      <c r="H196" s="61"/>
      <c r="I196" s="61"/>
      <c r="J196" s="61"/>
      <c r="K196" s="62"/>
      <c r="L196" s="882"/>
      <c r="M196" s="883"/>
      <c r="N196" s="883"/>
      <c r="O196" s="883"/>
      <c r="P196" s="883"/>
      <c r="Q196" s="883"/>
      <c r="R196" s="883"/>
      <c r="S196" s="883"/>
      <c r="T196" s="883"/>
      <c r="U196" s="883"/>
      <c r="V196" s="883"/>
      <c r="W196" s="883"/>
      <c r="X196" s="883"/>
      <c r="Y196" s="883"/>
      <c r="Z196" s="884"/>
      <c r="AA196" s="423"/>
      <c r="AB196" s="424"/>
      <c r="AC196" s="424"/>
      <c r="AD196" s="424"/>
      <c r="AE196" s="424"/>
      <c r="AF196" s="425"/>
      <c r="AG196" s="746"/>
      <c r="AH196" s="747"/>
      <c r="AI196" s="747"/>
      <c r="AJ196" s="747"/>
      <c r="AK196" s="747"/>
      <c r="AL196" s="748"/>
      <c r="AM196" s="755"/>
      <c r="AN196" s="756"/>
      <c r="AO196" s="756"/>
      <c r="AP196" s="756"/>
      <c r="AQ196" s="757"/>
      <c r="AR196" s="881">
        <f>AG196*AM196</f>
        <v>0</v>
      </c>
      <c r="AS196" s="881"/>
      <c r="AT196" s="881"/>
      <c r="AU196" s="881"/>
      <c r="AV196" s="881"/>
      <c r="AW196" s="863"/>
      <c r="AX196" s="864"/>
      <c r="AY196" s="774"/>
      <c r="AZ196" s="774"/>
      <c r="BA196" s="774"/>
      <c r="BB196" s="774"/>
      <c r="BC196" s="774"/>
      <c r="BD196" s="774"/>
      <c r="BE196" s="775"/>
    </row>
    <row r="197" spans="2:57" s="63" customFormat="1" ht="15.75" customHeight="1">
      <c r="B197" s="58"/>
      <c r="C197" s="59"/>
      <c r="D197" s="64"/>
      <c r="E197" s="65"/>
      <c r="F197" s="65"/>
      <c r="G197" s="65"/>
      <c r="H197" s="65"/>
      <c r="I197" s="65"/>
      <c r="J197" s="65"/>
      <c r="K197" s="66"/>
      <c r="L197" s="885"/>
      <c r="M197" s="886"/>
      <c r="N197" s="886"/>
      <c r="O197" s="886"/>
      <c r="P197" s="886"/>
      <c r="Q197" s="886"/>
      <c r="R197" s="886"/>
      <c r="S197" s="886"/>
      <c r="T197" s="886"/>
      <c r="U197" s="886"/>
      <c r="V197" s="886"/>
      <c r="W197" s="886"/>
      <c r="X197" s="886"/>
      <c r="Y197" s="886"/>
      <c r="Z197" s="887"/>
      <c r="AA197" s="888"/>
      <c r="AB197" s="889"/>
      <c r="AC197" s="889"/>
      <c r="AD197" s="889"/>
      <c r="AE197" s="889"/>
      <c r="AF197" s="890"/>
      <c r="AG197" s="749"/>
      <c r="AH197" s="750"/>
      <c r="AI197" s="750"/>
      <c r="AJ197" s="750"/>
      <c r="AK197" s="750"/>
      <c r="AL197" s="751"/>
      <c r="AM197" s="758"/>
      <c r="AN197" s="759"/>
      <c r="AO197" s="759"/>
      <c r="AP197" s="759"/>
      <c r="AQ197" s="760"/>
      <c r="AR197" s="881"/>
      <c r="AS197" s="881"/>
      <c r="AT197" s="881"/>
      <c r="AU197" s="881"/>
      <c r="AV197" s="881"/>
      <c r="AW197" s="865"/>
      <c r="AX197" s="866"/>
      <c r="AY197" s="777"/>
      <c r="AZ197" s="777"/>
      <c r="BA197" s="777"/>
      <c r="BB197" s="777"/>
      <c r="BC197" s="777"/>
      <c r="BD197" s="777"/>
      <c r="BE197" s="778"/>
    </row>
    <row r="198" spans="2:57" s="63" customFormat="1" ht="15.75" customHeight="1">
      <c r="B198" s="58"/>
      <c r="C198" s="59"/>
      <c r="D198" s="67" t="s">
        <v>165</v>
      </c>
      <c r="E198" s="358" t="s">
        <v>166</v>
      </c>
      <c r="F198" s="358"/>
      <c r="G198" s="358"/>
      <c r="H198" s="358"/>
      <c r="I198" s="358"/>
      <c r="J198" s="358"/>
      <c r="K198" s="359"/>
      <c r="L198" s="871"/>
      <c r="M198" s="872"/>
      <c r="N198" s="872"/>
      <c r="O198" s="872"/>
      <c r="P198" s="872"/>
      <c r="Q198" s="872"/>
      <c r="R198" s="872"/>
      <c r="S198" s="872"/>
      <c r="T198" s="872"/>
      <c r="U198" s="872"/>
      <c r="V198" s="872"/>
      <c r="W198" s="872"/>
      <c r="X198" s="872"/>
      <c r="Y198" s="872"/>
      <c r="Z198" s="873"/>
      <c r="AA198" s="426"/>
      <c r="AB198" s="427"/>
      <c r="AC198" s="427"/>
      <c r="AD198" s="427"/>
      <c r="AE198" s="427"/>
      <c r="AF198" s="428"/>
      <c r="AG198" s="752"/>
      <c r="AH198" s="753"/>
      <c r="AI198" s="753"/>
      <c r="AJ198" s="753"/>
      <c r="AK198" s="753"/>
      <c r="AL198" s="754"/>
      <c r="AM198" s="761"/>
      <c r="AN198" s="762"/>
      <c r="AO198" s="762"/>
      <c r="AP198" s="762"/>
      <c r="AQ198" s="763"/>
      <c r="AR198" s="881"/>
      <c r="AS198" s="881"/>
      <c r="AT198" s="881"/>
      <c r="AU198" s="881"/>
      <c r="AV198" s="881"/>
      <c r="AW198" s="867"/>
      <c r="AX198" s="868"/>
      <c r="AY198" s="869"/>
      <c r="AZ198" s="869"/>
      <c r="BA198" s="869"/>
      <c r="BB198" s="869"/>
      <c r="BC198" s="869"/>
      <c r="BD198" s="869"/>
      <c r="BE198" s="870"/>
    </row>
    <row r="199" spans="2:57" s="63" customFormat="1" ht="15.75" customHeight="1">
      <c r="B199" s="58"/>
      <c r="C199" s="59"/>
      <c r="D199" s="60"/>
      <c r="E199" s="61"/>
      <c r="F199" s="61"/>
      <c r="G199" s="61"/>
      <c r="H199" s="61"/>
      <c r="I199" s="61"/>
      <c r="J199" s="61"/>
      <c r="K199" s="62"/>
      <c r="L199" s="882"/>
      <c r="M199" s="883"/>
      <c r="N199" s="883"/>
      <c r="O199" s="883"/>
      <c r="P199" s="883"/>
      <c r="Q199" s="883"/>
      <c r="R199" s="883"/>
      <c r="S199" s="883"/>
      <c r="T199" s="883"/>
      <c r="U199" s="883"/>
      <c r="V199" s="883"/>
      <c r="W199" s="883"/>
      <c r="X199" s="883"/>
      <c r="Y199" s="883"/>
      <c r="Z199" s="884"/>
      <c r="AA199" s="423"/>
      <c r="AB199" s="424"/>
      <c r="AC199" s="424"/>
      <c r="AD199" s="424"/>
      <c r="AE199" s="424"/>
      <c r="AF199" s="425"/>
      <c r="AG199" s="746"/>
      <c r="AH199" s="747"/>
      <c r="AI199" s="747"/>
      <c r="AJ199" s="747"/>
      <c r="AK199" s="747"/>
      <c r="AL199" s="748"/>
      <c r="AM199" s="755"/>
      <c r="AN199" s="756"/>
      <c r="AO199" s="756"/>
      <c r="AP199" s="756"/>
      <c r="AQ199" s="757"/>
      <c r="AR199" s="881">
        <f>AG199*AM199</f>
        <v>0</v>
      </c>
      <c r="AS199" s="881"/>
      <c r="AT199" s="881"/>
      <c r="AU199" s="881"/>
      <c r="AV199" s="881"/>
      <c r="AW199" s="863"/>
      <c r="AX199" s="864"/>
      <c r="AY199" s="774"/>
      <c r="AZ199" s="774"/>
      <c r="BA199" s="774"/>
      <c r="BB199" s="774"/>
      <c r="BC199" s="774"/>
      <c r="BD199" s="774"/>
      <c r="BE199" s="775"/>
    </row>
    <row r="200" spans="2:57" s="63" customFormat="1" ht="15.75" customHeight="1">
      <c r="B200" s="58"/>
      <c r="C200" s="59"/>
      <c r="D200" s="64"/>
      <c r="E200" s="65"/>
      <c r="F200" s="65"/>
      <c r="G200" s="65"/>
      <c r="H200" s="65"/>
      <c r="I200" s="65"/>
      <c r="J200" s="65"/>
      <c r="K200" s="66"/>
      <c r="L200" s="885"/>
      <c r="M200" s="886"/>
      <c r="N200" s="886"/>
      <c r="O200" s="886"/>
      <c r="P200" s="886"/>
      <c r="Q200" s="886"/>
      <c r="R200" s="886"/>
      <c r="S200" s="886"/>
      <c r="T200" s="886"/>
      <c r="U200" s="886"/>
      <c r="V200" s="886"/>
      <c r="W200" s="886"/>
      <c r="X200" s="886"/>
      <c r="Y200" s="886"/>
      <c r="Z200" s="887"/>
      <c r="AA200" s="888"/>
      <c r="AB200" s="889"/>
      <c r="AC200" s="889"/>
      <c r="AD200" s="889"/>
      <c r="AE200" s="889"/>
      <c r="AF200" s="890"/>
      <c r="AG200" s="749"/>
      <c r="AH200" s="750"/>
      <c r="AI200" s="750"/>
      <c r="AJ200" s="750"/>
      <c r="AK200" s="750"/>
      <c r="AL200" s="751"/>
      <c r="AM200" s="758"/>
      <c r="AN200" s="759"/>
      <c r="AO200" s="759"/>
      <c r="AP200" s="759"/>
      <c r="AQ200" s="760"/>
      <c r="AR200" s="881"/>
      <c r="AS200" s="881"/>
      <c r="AT200" s="881"/>
      <c r="AU200" s="881"/>
      <c r="AV200" s="881"/>
      <c r="AW200" s="865"/>
      <c r="AX200" s="866"/>
      <c r="AY200" s="777"/>
      <c r="AZ200" s="777"/>
      <c r="BA200" s="777"/>
      <c r="BB200" s="777"/>
      <c r="BC200" s="777"/>
      <c r="BD200" s="777"/>
      <c r="BE200" s="778"/>
    </row>
    <row r="201" spans="2:57" s="63" customFormat="1" ht="15.75" customHeight="1">
      <c r="B201" s="58"/>
      <c r="C201" s="59"/>
      <c r="D201" s="67" t="s">
        <v>165</v>
      </c>
      <c r="E201" s="358" t="s">
        <v>166</v>
      </c>
      <c r="F201" s="358"/>
      <c r="G201" s="358"/>
      <c r="H201" s="358"/>
      <c r="I201" s="358"/>
      <c r="J201" s="358"/>
      <c r="K201" s="359"/>
      <c r="L201" s="871"/>
      <c r="M201" s="872"/>
      <c r="N201" s="872"/>
      <c r="O201" s="872"/>
      <c r="P201" s="872"/>
      <c r="Q201" s="872"/>
      <c r="R201" s="872"/>
      <c r="S201" s="872"/>
      <c r="T201" s="872"/>
      <c r="U201" s="872"/>
      <c r="V201" s="872"/>
      <c r="W201" s="872"/>
      <c r="X201" s="872"/>
      <c r="Y201" s="872"/>
      <c r="Z201" s="873"/>
      <c r="AA201" s="426"/>
      <c r="AB201" s="427"/>
      <c r="AC201" s="427"/>
      <c r="AD201" s="427"/>
      <c r="AE201" s="427"/>
      <c r="AF201" s="428"/>
      <c r="AG201" s="752"/>
      <c r="AH201" s="753"/>
      <c r="AI201" s="753"/>
      <c r="AJ201" s="753"/>
      <c r="AK201" s="753"/>
      <c r="AL201" s="754"/>
      <c r="AM201" s="761"/>
      <c r="AN201" s="762"/>
      <c r="AO201" s="762"/>
      <c r="AP201" s="762"/>
      <c r="AQ201" s="763"/>
      <c r="AR201" s="881"/>
      <c r="AS201" s="881"/>
      <c r="AT201" s="881"/>
      <c r="AU201" s="881"/>
      <c r="AV201" s="881"/>
      <c r="AW201" s="867"/>
      <c r="AX201" s="868"/>
      <c r="AY201" s="869"/>
      <c r="AZ201" s="869"/>
      <c r="BA201" s="869"/>
      <c r="BB201" s="869"/>
      <c r="BC201" s="869"/>
      <c r="BD201" s="869"/>
      <c r="BE201" s="870"/>
    </row>
    <row r="202" spans="2:57" s="63" customFormat="1" ht="15.75" customHeight="1">
      <c r="B202" s="58"/>
      <c r="C202" s="59"/>
      <c r="D202" s="60"/>
      <c r="E202" s="61"/>
      <c r="F202" s="61"/>
      <c r="G202" s="61"/>
      <c r="H202" s="61"/>
      <c r="I202" s="61"/>
      <c r="J202" s="61"/>
      <c r="K202" s="62"/>
      <c r="L202" s="882"/>
      <c r="M202" s="883"/>
      <c r="N202" s="883"/>
      <c r="O202" s="883"/>
      <c r="P202" s="883"/>
      <c r="Q202" s="883"/>
      <c r="R202" s="883"/>
      <c r="S202" s="883"/>
      <c r="T202" s="883"/>
      <c r="U202" s="883"/>
      <c r="V202" s="883"/>
      <c r="W202" s="883"/>
      <c r="X202" s="883"/>
      <c r="Y202" s="883"/>
      <c r="Z202" s="884"/>
      <c r="AA202" s="423"/>
      <c r="AB202" s="424"/>
      <c r="AC202" s="424"/>
      <c r="AD202" s="424"/>
      <c r="AE202" s="424"/>
      <c r="AF202" s="425"/>
      <c r="AG202" s="746"/>
      <c r="AH202" s="747"/>
      <c r="AI202" s="747"/>
      <c r="AJ202" s="747"/>
      <c r="AK202" s="747"/>
      <c r="AL202" s="748"/>
      <c r="AM202" s="755"/>
      <c r="AN202" s="756"/>
      <c r="AO202" s="756"/>
      <c r="AP202" s="756"/>
      <c r="AQ202" s="757"/>
      <c r="AR202" s="881">
        <f>AG202*AM202</f>
        <v>0</v>
      </c>
      <c r="AS202" s="881"/>
      <c r="AT202" s="881"/>
      <c r="AU202" s="881"/>
      <c r="AV202" s="881"/>
      <c r="AW202" s="863"/>
      <c r="AX202" s="864"/>
      <c r="AY202" s="774"/>
      <c r="AZ202" s="774"/>
      <c r="BA202" s="774"/>
      <c r="BB202" s="774"/>
      <c r="BC202" s="774"/>
      <c r="BD202" s="774"/>
      <c r="BE202" s="775"/>
    </row>
    <row r="203" spans="2:57" s="63" customFormat="1" ht="15.75" customHeight="1">
      <c r="B203" s="58"/>
      <c r="C203" s="59"/>
      <c r="D203" s="64"/>
      <c r="E203" s="65"/>
      <c r="F203" s="65"/>
      <c r="G203" s="65"/>
      <c r="H203" s="65"/>
      <c r="I203" s="65"/>
      <c r="J203" s="65"/>
      <c r="K203" s="66"/>
      <c r="L203" s="885"/>
      <c r="M203" s="886"/>
      <c r="N203" s="886"/>
      <c r="O203" s="886"/>
      <c r="P203" s="886"/>
      <c r="Q203" s="886"/>
      <c r="R203" s="886"/>
      <c r="S203" s="886"/>
      <c r="T203" s="886"/>
      <c r="U203" s="886"/>
      <c r="V203" s="886"/>
      <c r="W203" s="886"/>
      <c r="X203" s="886"/>
      <c r="Y203" s="886"/>
      <c r="Z203" s="887"/>
      <c r="AA203" s="888"/>
      <c r="AB203" s="889"/>
      <c r="AC203" s="889"/>
      <c r="AD203" s="889"/>
      <c r="AE203" s="889"/>
      <c r="AF203" s="890"/>
      <c r="AG203" s="749"/>
      <c r="AH203" s="750"/>
      <c r="AI203" s="750"/>
      <c r="AJ203" s="750"/>
      <c r="AK203" s="750"/>
      <c r="AL203" s="751"/>
      <c r="AM203" s="758"/>
      <c r="AN203" s="759"/>
      <c r="AO203" s="759"/>
      <c r="AP203" s="759"/>
      <c r="AQ203" s="760"/>
      <c r="AR203" s="881"/>
      <c r="AS203" s="881"/>
      <c r="AT203" s="881"/>
      <c r="AU203" s="881"/>
      <c r="AV203" s="881"/>
      <c r="AW203" s="865"/>
      <c r="AX203" s="866"/>
      <c r="AY203" s="777"/>
      <c r="AZ203" s="777"/>
      <c r="BA203" s="777"/>
      <c r="BB203" s="777"/>
      <c r="BC203" s="777"/>
      <c r="BD203" s="777"/>
      <c r="BE203" s="778"/>
    </row>
    <row r="204" spans="2:57" s="63" customFormat="1" ht="15.75" customHeight="1">
      <c r="B204" s="58"/>
      <c r="C204" s="59"/>
      <c r="D204" s="67" t="s">
        <v>171</v>
      </c>
      <c r="E204" s="358" t="s">
        <v>166</v>
      </c>
      <c r="F204" s="358"/>
      <c r="G204" s="358"/>
      <c r="H204" s="358"/>
      <c r="I204" s="358"/>
      <c r="J204" s="358"/>
      <c r="K204" s="359"/>
      <c r="L204" s="871"/>
      <c r="M204" s="872"/>
      <c r="N204" s="872"/>
      <c r="O204" s="872"/>
      <c r="P204" s="872"/>
      <c r="Q204" s="872"/>
      <c r="R204" s="872"/>
      <c r="S204" s="872"/>
      <c r="T204" s="872"/>
      <c r="U204" s="872"/>
      <c r="V204" s="872"/>
      <c r="W204" s="872"/>
      <c r="X204" s="872"/>
      <c r="Y204" s="872"/>
      <c r="Z204" s="873"/>
      <c r="AA204" s="426"/>
      <c r="AB204" s="427"/>
      <c r="AC204" s="427"/>
      <c r="AD204" s="427"/>
      <c r="AE204" s="427"/>
      <c r="AF204" s="428"/>
      <c r="AG204" s="752"/>
      <c r="AH204" s="753"/>
      <c r="AI204" s="753"/>
      <c r="AJ204" s="753"/>
      <c r="AK204" s="753"/>
      <c r="AL204" s="754"/>
      <c r="AM204" s="761"/>
      <c r="AN204" s="762"/>
      <c r="AO204" s="762"/>
      <c r="AP204" s="762"/>
      <c r="AQ204" s="763"/>
      <c r="AR204" s="881"/>
      <c r="AS204" s="881"/>
      <c r="AT204" s="881"/>
      <c r="AU204" s="881"/>
      <c r="AV204" s="881"/>
      <c r="AW204" s="867"/>
      <c r="AX204" s="868"/>
      <c r="AY204" s="869"/>
      <c r="AZ204" s="869"/>
      <c r="BA204" s="869"/>
      <c r="BB204" s="869"/>
      <c r="BC204" s="869"/>
      <c r="BD204" s="869"/>
      <c r="BE204" s="870"/>
    </row>
    <row r="205" spans="2:57" s="63" customFormat="1" ht="15.75" customHeight="1">
      <c r="B205" s="58"/>
      <c r="C205" s="59"/>
      <c r="D205" s="60"/>
      <c r="E205" s="61"/>
      <c r="F205" s="61"/>
      <c r="G205" s="61"/>
      <c r="H205" s="61"/>
      <c r="I205" s="61"/>
      <c r="J205" s="61"/>
      <c r="K205" s="62"/>
      <c r="L205" s="882"/>
      <c r="M205" s="883"/>
      <c r="N205" s="883"/>
      <c r="O205" s="883"/>
      <c r="P205" s="883"/>
      <c r="Q205" s="883"/>
      <c r="R205" s="883"/>
      <c r="S205" s="883"/>
      <c r="T205" s="883"/>
      <c r="U205" s="883"/>
      <c r="V205" s="883"/>
      <c r="W205" s="883"/>
      <c r="X205" s="883"/>
      <c r="Y205" s="883"/>
      <c r="Z205" s="884"/>
      <c r="AA205" s="423"/>
      <c r="AB205" s="424"/>
      <c r="AC205" s="424"/>
      <c r="AD205" s="424"/>
      <c r="AE205" s="424"/>
      <c r="AF205" s="425"/>
      <c r="AG205" s="746"/>
      <c r="AH205" s="747"/>
      <c r="AI205" s="747"/>
      <c r="AJ205" s="747"/>
      <c r="AK205" s="747"/>
      <c r="AL205" s="748"/>
      <c r="AM205" s="755"/>
      <c r="AN205" s="756"/>
      <c r="AO205" s="756"/>
      <c r="AP205" s="756"/>
      <c r="AQ205" s="757"/>
      <c r="AR205" s="881">
        <f>AG205*AM205</f>
        <v>0</v>
      </c>
      <c r="AS205" s="881"/>
      <c r="AT205" s="881"/>
      <c r="AU205" s="881"/>
      <c r="AV205" s="881"/>
      <c r="AW205" s="863"/>
      <c r="AX205" s="864"/>
      <c r="AY205" s="774"/>
      <c r="AZ205" s="774"/>
      <c r="BA205" s="774"/>
      <c r="BB205" s="774"/>
      <c r="BC205" s="774"/>
      <c r="BD205" s="774"/>
      <c r="BE205" s="775"/>
    </row>
    <row r="206" spans="2:57" s="63" customFormat="1" ht="15.75" customHeight="1">
      <c r="B206" s="58"/>
      <c r="C206" s="59"/>
      <c r="D206" s="64"/>
      <c r="E206" s="65"/>
      <c r="F206" s="65"/>
      <c r="G206" s="65"/>
      <c r="H206" s="65"/>
      <c r="I206" s="65"/>
      <c r="J206" s="65"/>
      <c r="K206" s="66"/>
      <c r="L206" s="885"/>
      <c r="M206" s="886"/>
      <c r="N206" s="886"/>
      <c r="O206" s="886"/>
      <c r="P206" s="886"/>
      <c r="Q206" s="886"/>
      <c r="R206" s="886"/>
      <c r="S206" s="886"/>
      <c r="T206" s="886"/>
      <c r="U206" s="886"/>
      <c r="V206" s="886"/>
      <c r="W206" s="886"/>
      <c r="X206" s="886"/>
      <c r="Y206" s="886"/>
      <c r="Z206" s="887"/>
      <c r="AA206" s="888"/>
      <c r="AB206" s="889"/>
      <c r="AC206" s="889"/>
      <c r="AD206" s="889"/>
      <c r="AE206" s="889"/>
      <c r="AF206" s="890"/>
      <c r="AG206" s="749"/>
      <c r="AH206" s="750"/>
      <c r="AI206" s="750"/>
      <c r="AJ206" s="750"/>
      <c r="AK206" s="750"/>
      <c r="AL206" s="751"/>
      <c r="AM206" s="758"/>
      <c r="AN206" s="759"/>
      <c r="AO206" s="759"/>
      <c r="AP206" s="759"/>
      <c r="AQ206" s="760"/>
      <c r="AR206" s="881"/>
      <c r="AS206" s="881"/>
      <c r="AT206" s="881"/>
      <c r="AU206" s="881"/>
      <c r="AV206" s="881"/>
      <c r="AW206" s="865"/>
      <c r="AX206" s="866"/>
      <c r="AY206" s="777"/>
      <c r="AZ206" s="777"/>
      <c r="BA206" s="777"/>
      <c r="BB206" s="777"/>
      <c r="BC206" s="777"/>
      <c r="BD206" s="777"/>
      <c r="BE206" s="778"/>
    </row>
    <row r="207" spans="2:57" s="63" customFormat="1" ht="15.75" customHeight="1">
      <c r="B207" s="58"/>
      <c r="C207" s="59"/>
      <c r="D207" s="67" t="s">
        <v>165</v>
      </c>
      <c r="E207" s="358" t="s">
        <v>170</v>
      </c>
      <c r="F207" s="358"/>
      <c r="G207" s="358"/>
      <c r="H207" s="358"/>
      <c r="I207" s="358"/>
      <c r="J207" s="358"/>
      <c r="K207" s="359"/>
      <c r="L207" s="871"/>
      <c r="M207" s="872"/>
      <c r="N207" s="872"/>
      <c r="O207" s="872"/>
      <c r="P207" s="872"/>
      <c r="Q207" s="872"/>
      <c r="R207" s="872"/>
      <c r="S207" s="872"/>
      <c r="T207" s="872"/>
      <c r="U207" s="872"/>
      <c r="V207" s="872"/>
      <c r="W207" s="872"/>
      <c r="X207" s="872"/>
      <c r="Y207" s="872"/>
      <c r="Z207" s="873"/>
      <c r="AA207" s="426"/>
      <c r="AB207" s="427"/>
      <c r="AC207" s="427"/>
      <c r="AD207" s="427"/>
      <c r="AE207" s="427"/>
      <c r="AF207" s="428"/>
      <c r="AG207" s="752"/>
      <c r="AH207" s="753"/>
      <c r="AI207" s="753"/>
      <c r="AJ207" s="753"/>
      <c r="AK207" s="753"/>
      <c r="AL207" s="754"/>
      <c r="AM207" s="761"/>
      <c r="AN207" s="762"/>
      <c r="AO207" s="762"/>
      <c r="AP207" s="762"/>
      <c r="AQ207" s="763"/>
      <c r="AR207" s="881"/>
      <c r="AS207" s="881"/>
      <c r="AT207" s="881"/>
      <c r="AU207" s="881"/>
      <c r="AV207" s="881"/>
      <c r="AW207" s="867"/>
      <c r="AX207" s="868"/>
      <c r="AY207" s="869"/>
      <c r="AZ207" s="869"/>
      <c r="BA207" s="869"/>
      <c r="BB207" s="869"/>
      <c r="BC207" s="869"/>
      <c r="BD207" s="869"/>
      <c r="BE207" s="870"/>
    </row>
    <row r="208" spans="2:57" ht="15.75" customHeight="1">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835" t="s">
        <v>54</v>
      </c>
      <c r="AB208" s="537"/>
      <c r="AC208" s="537"/>
      <c r="AD208" s="537"/>
      <c r="AE208" s="537"/>
      <c r="AF208" s="538"/>
      <c r="AG208" s="637"/>
      <c r="AH208" s="638"/>
      <c r="AI208" s="638"/>
      <c r="AJ208" s="639"/>
      <c r="AK208" s="275" t="s">
        <v>26</v>
      </c>
      <c r="AL208" s="331"/>
      <c r="AM208" s="535" t="s">
        <v>172</v>
      </c>
      <c r="AN208" s="535"/>
      <c r="AO208" s="535"/>
      <c r="AP208" s="535"/>
      <c r="AQ208" s="535"/>
      <c r="AR208" s="535"/>
      <c r="AS208" s="535"/>
      <c r="AT208" s="535"/>
      <c r="AU208" s="535"/>
      <c r="AV208" s="535"/>
      <c r="AW208" s="874">
        <f>SUM(AR163:AV207)</f>
        <v>0</v>
      </c>
      <c r="AX208" s="875"/>
      <c r="AY208" s="875"/>
      <c r="AZ208" s="875"/>
      <c r="BA208" s="875"/>
      <c r="BB208" s="875"/>
      <c r="BC208" s="875"/>
      <c r="BD208" s="875"/>
      <c r="BE208" s="876"/>
    </row>
    <row r="209" spans="2:60" ht="15.75" customHeight="1">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539"/>
      <c r="AB209" s="540"/>
      <c r="AC209" s="540"/>
      <c r="AD209" s="540"/>
      <c r="AE209" s="540"/>
      <c r="AF209" s="541"/>
      <c r="AG209" s="640"/>
      <c r="AH209" s="641"/>
      <c r="AI209" s="641"/>
      <c r="AJ209" s="642"/>
      <c r="AK209" s="646"/>
      <c r="AL209" s="334"/>
      <c r="AM209" s="535"/>
      <c r="AN209" s="535"/>
      <c r="AO209" s="535"/>
      <c r="AP209" s="535"/>
      <c r="AQ209" s="535"/>
      <c r="AR209" s="535"/>
      <c r="AS209" s="535"/>
      <c r="AT209" s="535"/>
      <c r="AU209" s="535"/>
      <c r="AV209" s="535"/>
      <c r="AW209" s="877"/>
      <c r="AX209" s="877"/>
      <c r="AY209" s="877"/>
      <c r="AZ209" s="877"/>
      <c r="BA209" s="877"/>
      <c r="BB209" s="877"/>
      <c r="BC209" s="877"/>
      <c r="BD209" s="877"/>
      <c r="BE209" s="878"/>
    </row>
    <row r="210" spans="2:60" ht="15.75" customHeight="1">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542"/>
      <c r="AB210" s="543"/>
      <c r="AC210" s="543"/>
      <c r="AD210" s="543"/>
      <c r="AE210" s="543"/>
      <c r="AF210" s="544"/>
      <c r="AG210" s="643"/>
      <c r="AH210" s="644"/>
      <c r="AI210" s="644"/>
      <c r="AJ210" s="645"/>
      <c r="AK210" s="277"/>
      <c r="AL210" s="337"/>
      <c r="AM210" s="535"/>
      <c r="AN210" s="535"/>
      <c r="AO210" s="535"/>
      <c r="AP210" s="535"/>
      <c r="AQ210" s="535"/>
      <c r="AR210" s="535"/>
      <c r="AS210" s="535"/>
      <c r="AT210" s="535"/>
      <c r="AU210" s="535"/>
      <c r="AV210" s="535"/>
      <c r="AW210" s="879"/>
      <c r="AX210" s="879"/>
      <c r="AY210" s="879"/>
      <c r="AZ210" s="879"/>
      <c r="BA210" s="879"/>
      <c r="BB210" s="879"/>
      <c r="BC210" s="879"/>
      <c r="BD210" s="879"/>
      <c r="BE210" s="880"/>
    </row>
    <row r="211" spans="2:60" ht="13.5" customHeight="1">
      <c r="B211" s="70"/>
      <c r="C211" s="70"/>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2"/>
      <c r="AB211" s="72"/>
      <c r="AC211" s="72"/>
      <c r="AD211" s="72"/>
      <c r="AE211" s="72"/>
      <c r="AF211" s="72"/>
      <c r="AG211" s="73"/>
      <c r="AH211" s="73"/>
      <c r="AI211" s="73"/>
      <c r="AJ211" s="73"/>
      <c r="AK211" s="73"/>
      <c r="AL211" s="74"/>
      <c r="AM211" s="74"/>
      <c r="AN211" s="72"/>
      <c r="AO211" s="72"/>
      <c r="AP211" s="72"/>
      <c r="AQ211" s="72"/>
      <c r="AR211" s="72"/>
      <c r="AS211" s="72"/>
      <c r="AT211" s="72"/>
      <c r="AU211" s="72"/>
      <c r="AV211" s="72"/>
      <c r="AW211" s="72"/>
      <c r="AX211" s="72"/>
      <c r="AY211" s="72"/>
      <c r="AZ211" s="55"/>
      <c r="BA211" s="55"/>
      <c r="BB211" s="55"/>
      <c r="BC211" s="55"/>
      <c r="BD211" s="55"/>
      <c r="BE211" s="55"/>
      <c r="BF211" s="70"/>
      <c r="BG211" s="70"/>
      <c r="BH211" s="70"/>
    </row>
    <row r="212" spans="2:60" ht="15" customHeight="1">
      <c r="B212" s="2" t="s">
        <v>173</v>
      </c>
      <c r="D212" s="21"/>
      <c r="E212" s="21"/>
      <c r="F212" s="21"/>
      <c r="G212" s="21"/>
      <c r="H212" s="21"/>
      <c r="I212" s="21"/>
      <c r="J212" s="21"/>
      <c r="K212" s="21"/>
      <c r="L212" s="21"/>
    </row>
    <row r="213" spans="2:60" ht="13.5" customHeight="1">
      <c r="B213" s="5"/>
      <c r="C213" s="49"/>
      <c r="D213" s="347" t="s">
        <v>174</v>
      </c>
      <c r="E213" s="526"/>
      <c r="F213" s="526"/>
      <c r="G213" s="526"/>
      <c r="H213" s="526"/>
      <c r="I213" s="526"/>
      <c r="J213" s="526"/>
      <c r="K213" s="527"/>
      <c r="L213" s="854" t="s">
        <v>175</v>
      </c>
      <c r="M213" s="855"/>
      <c r="N213" s="855"/>
      <c r="O213" s="855"/>
      <c r="P213" s="855"/>
      <c r="Q213" s="855"/>
      <c r="R213" s="855"/>
      <c r="S213" s="855"/>
      <c r="T213" s="855"/>
      <c r="U213" s="855"/>
      <c r="V213" s="855"/>
      <c r="W213" s="855"/>
      <c r="X213" s="855"/>
      <c r="Y213" s="855"/>
      <c r="Z213" s="856"/>
      <c r="AA213" s="347" t="s">
        <v>157</v>
      </c>
      <c r="AB213" s="526"/>
      <c r="AC213" s="526"/>
      <c r="AD213" s="527"/>
      <c r="AE213" s="347" t="s">
        <v>174</v>
      </c>
      <c r="AF213" s="526"/>
      <c r="AG213" s="526"/>
      <c r="AH213" s="526"/>
      <c r="AI213" s="526"/>
      <c r="AJ213" s="526"/>
      <c r="AK213" s="526"/>
      <c r="AL213" s="526"/>
      <c r="AM213" s="527"/>
      <c r="AN213" s="854" t="s">
        <v>175</v>
      </c>
      <c r="AO213" s="855"/>
      <c r="AP213" s="855"/>
      <c r="AQ213" s="855"/>
      <c r="AR213" s="855"/>
      <c r="AS213" s="855"/>
      <c r="AT213" s="855"/>
      <c r="AU213" s="855"/>
      <c r="AV213" s="855"/>
      <c r="AW213" s="855"/>
      <c r="AX213" s="855"/>
      <c r="AY213" s="855"/>
      <c r="AZ213" s="855"/>
      <c r="BA213" s="855"/>
      <c r="BB213" s="856"/>
      <c r="BC213" s="505" t="s">
        <v>157</v>
      </c>
      <c r="BD213" s="545"/>
      <c r="BE213" s="545"/>
      <c r="BF213" s="546"/>
    </row>
    <row r="214" spans="2:60" ht="13.5" customHeight="1">
      <c r="B214" s="5"/>
      <c r="C214" s="49"/>
      <c r="D214" s="528"/>
      <c r="E214" s="529"/>
      <c r="F214" s="529"/>
      <c r="G214" s="529"/>
      <c r="H214" s="529"/>
      <c r="I214" s="529"/>
      <c r="J214" s="529"/>
      <c r="K214" s="530"/>
      <c r="L214" s="857"/>
      <c r="M214" s="858"/>
      <c r="N214" s="858"/>
      <c r="O214" s="858"/>
      <c r="P214" s="858"/>
      <c r="Q214" s="858"/>
      <c r="R214" s="858"/>
      <c r="S214" s="858"/>
      <c r="T214" s="858"/>
      <c r="U214" s="858"/>
      <c r="V214" s="858"/>
      <c r="W214" s="858"/>
      <c r="X214" s="858"/>
      <c r="Y214" s="858"/>
      <c r="Z214" s="859"/>
      <c r="AA214" s="528"/>
      <c r="AB214" s="529"/>
      <c r="AC214" s="529"/>
      <c r="AD214" s="530"/>
      <c r="AE214" s="528"/>
      <c r="AF214" s="529"/>
      <c r="AG214" s="529"/>
      <c r="AH214" s="529"/>
      <c r="AI214" s="529"/>
      <c r="AJ214" s="529"/>
      <c r="AK214" s="529"/>
      <c r="AL214" s="529"/>
      <c r="AM214" s="530"/>
      <c r="AN214" s="857"/>
      <c r="AO214" s="858"/>
      <c r="AP214" s="858"/>
      <c r="AQ214" s="858"/>
      <c r="AR214" s="858"/>
      <c r="AS214" s="858"/>
      <c r="AT214" s="858"/>
      <c r="AU214" s="858"/>
      <c r="AV214" s="858"/>
      <c r="AW214" s="858"/>
      <c r="AX214" s="858"/>
      <c r="AY214" s="858"/>
      <c r="AZ214" s="858"/>
      <c r="BA214" s="858"/>
      <c r="BB214" s="859"/>
      <c r="BC214" s="547"/>
      <c r="BD214" s="548"/>
      <c r="BE214" s="548"/>
      <c r="BF214" s="549"/>
    </row>
    <row r="215" spans="2:60" ht="13.5" customHeight="1">
      <c r="B215" s="5"/>
      <c r="C215" s="49"/>
      <c r="D215" s="528"/>
      <c r="E215" s="529"/>
      <c r="F215" s="529"/>
      <c r="G215" s="529"/>
      <c r="H215" s="529"/>
      <c r="I215" s="529"/>
      <c r="J215" s="529"/>
      <c r="K215" s="530"/>
      <c r="L215" s="860" t="s">
        <v>176</v>
      </c>
      <c r="M215" s="861"/>
      <c r="N215" s="861"/>
      <c r="O215" s="861"/>
      <c r="P215" s="861"/>
      <c r="Q215" s="861"/>
      <c r="R215" s="861"/>
      <c r="S215" s="861"/>
      <c r="T215" s="861"/>
      <c r="U215" s="861"/>
      <c r="V215" s="861"/>
      <c r="W215" s="861"/>
      <c r="X215" s="861"/>
      <c r="Y215" s="861"/>
      <c r="Z215" s="862"/>
      <c r="AA215" s="528"/>
      <c r="AB215" s="529"/>
      <c r="AC215" s="529"/>
      <c r="AD215" s="530"/>
      <c r="AE215" s="528"/>
      <c r="AF215" s="529"/>
      <c r="AG215" s="529"/>
      <c r="AH215" s="529"/>
      <c r="AI215" s="529"/>
      <c r="AJ215" s="529"/>
      <c r="AK215" s="529"/>
      <c r="AL215" s="529"/>
      <c r="AM215" s="530"/>
      <c r="AN215" s="860" t="s">
        <v>176</v>
      </c>
      <c r="AO215" s="861"/>
      <c r="AP215" s="861"/>
      <c r="AQ215" s="861"/>
      <c r="AR215" s="861"/>
      <c r="AS215" s="861"/>
      <c r="AT215" s="861"/>
      <c r="AU215" s="861"/>
      <c r="AV215" s="861"/>
      <c r="AW215" s="861"/>
      <c r="AX215" s="861"/>
      <c r="AY215" s="861"/>
      <c r="AZ215" s="861"/>
      <c r="BA215" s="861"/>
      <c r="BB215" s="862"/>
      <c r="BC215" s="547"/>
      <c r="BD215" s="548"/>
      <c r="BE215" s="548"/>
      <c r="BF215" s="549"/>
    </row>
    <row r="216" spans="2:60" ht="13.5" customHeight="1">
      <c r="B216" s="5"/>
      <c r="C216" s="49"/>
      <c r="D216" s="531"/>
      <c r="E216" s="532"/>
      <c r="F216" s="532"/>
      <c r="G216" s="532"/>
      <c r="H216" s="532"/>
      <c r="I216" s="532"/>
      <c r="J216" s="532"/>
      <c r="K216" s="533"/>
      <c r="L216" s="808" t="s">
        <v>177</v>
      </c>
      <c r="M216" s="809"/>
      <c r="N216" s="809"/>
      <c r="O216" s="809"/>
      <c r="P216" s="809"/>
      <c r="Q216" s="809"/>
      <c r="R216" s="809"/>
      <c r="S216" s="809"/>
      <c r="T216" s="809"/>
      <c r="U216" s="809"/>
      <c r="V216" s="809"/>
      <c r="W216" s="809"/>
      <c r="X216" s="809"/>
      <c r="Y216" s="809"/>
      <c r="Z216" s="810"/>
      <c r="AA216" s="531"/>
      <c r="AB216" s="532"/>
      <c r="AC216" s="532"/>
      <c r="AD216" s="533"/>
      <c r="AE216" s="531"/>
      <c r="AF216" s="532"/>
      <c r="AG216" s="532"/>
      <c r="AH216" s="532"/>
      <c r="AI216" s="532"/>
      <c r="AJ216" s="532"/>
      <c r="AK216" s="532"/>
      <c r="AL216" s="532"/>
      <c r="AM216" s="533"/>
      <c r="AN216" s="808" t="s">
        <v>177</v>
      </c>
      <c r="AO216" s="809"/>
      <c r="AP216" s="809"/>
      <c r="AQ216" s="809"/>
      <c r="AR216" s="809"/>
      <c r="AS216" s="809"/>
      <c r="AT216" s="809"/>
      <c r="AU216" s="809"/>
      <c r="AV216" s="809"/>
      <c r="AW216" s="809"/>
      <c r="AX216" s="809"/>
      <c r="AY216" s="809"/>
      <c r="AZ216" s="809"/>
      <c r="BA216" s="809"/>
      <c r="BB216" s="810"/>
      <c r="BC216" s="550"/>
      <c r="BD216" s="551"/>
      <c r="BE216" s="551"/>
      <c r="BF216" s="552"/>
    </row>
    <row r="217" spans="2:60" s="63" customFormat="1" ht="13.5" customHeight="1">
      <c r="B217" s="58"/>
      <c r="C217" s="59"/>
      <c r="D217" s="445"/>
      <c r="E217" s="446"/>
      <c r="F217" s="446"/>
      <c r="G217" s="446"/>
      <c r="H217" s="446"/>
      <c r="I217" s="446"/>
      <c r="J217" s="446"/>
      <c r="K217" s="447"/>
      <c r="L217" s="836"/>
      <c r="M217" s="837"/>
      <c r="N217" s="837"/>
      <c r="O217" s="837"/>
      <c r="P217" s="837"/>
      <c r="Q217" s="837"/>
      <c r="R217" s="837"/>
      <c r="S217" s="837"/>
      <c r="T217" s="837"/>
      <c r="U217" s="837"/>
      <c r="V217" s="837"/>
      <c r="W217" s="837"/>
      <c r="X217" s="837"/>
      <c r="Y217" s="837"/>
      <c r="Z217" s="838"/>
      <c r="AA217" s="842"/>
      <c r="AB217" s="843"/>
      <c r="AC217" s="843"/>
      <c r="AD217" s="844"/>
      <c r="AE217" s="445"/>
      <c r="AF217" s="446"/>
      <c r="AG217" s="446"/>
      <c r="AH217" s="446"/>
      <c r="AI217" s="446"/>
      <c r="AJ217" s="446"/>
      <c r="AK217" s="446"/>
      <c r="AL217" s="446"/>
      <c r="AM217" s="447"/>
      <c r="AN217" s="836"/>
      <c r="AO217" s="837"/>
      <c r="AP217" s="837"/>
      <c r="AQ217" s="837"/>
      <c r="AR217" s="837"/>
      <c r="AS217" s="837"/>
      <c r="AT217" s="837"/>
      <c r="AU217" s="837"/>
      <c r="AV217" s="837"/>
      <c r="AW217" s="837"/>
      <c r="AX217" s="837"/>
      <c r="AY217" s="837"/>
      <c r="AZ217" s="837"/>
      <c r="BA217" s="837"/>
      <c r="BB217" s="838"/>
      <c r="BC217" s="842"/>
      <c r="BD217" s="843"/>
      <c r="BE217" s="843"/>
      <c r="BF217" s="844"/>
    </row>
    <row r="218" spans="2:60" s="63" customFormat="1" ht="13.5" customHeight="1">
      <c r="B218" s="58"/>
      <c r="C218" s="59"/>
      <c r="D218" s="475"/>
      <c r="E218" s="476"/>
      <c r="F218" s="476"/>
      <c r="G218" s="476"/>
      <c r="H218" s="476"/>
      <c r="I218" s="476"/>
      <c r="J218" s="476"/>
      <c r="K218" s="477"/>
      <c r="L218" s="839"/>
      <c r="M218" s="840"/>
      <c r="N218" s="840"/>
      <c r="O218" s="840"/>
      <c r="P218" s="840"/>
      <c r="Q218" s="840"/>
      <c r="R218" s="840"/>
      <c r="S218" s="840"/>
      <c r="T218" s="840"/>
      <c r="U218" s="840"/>
      <c r="V218" s="840"/>
      <c r="W218" s="840"/>
      <c r="X218" s="840"/>
      <c r="Y218" s="840"/>
      <c r="Z218" s="841"/>
      <c r="AA218" s="845"/>
      <c r="AB218" s="846"/>
      <c r="AC218" s="846"/>
      <c r="AD218" s="847"/>
      <c r="AE218" s="475"/>
      <c r="AF218" s="476"/>
      <c r="AG218" s="476"/>
      <c r="AH218" s="476"/>
      <c r="AI218" s="476"/>
      <c r="AJ218" s="476"/>
      <c r="AK218" s="476"/>
      <c r="AL218" s="476"/>
      <c r="AM218" s="477"/>
      <c r="AN218" s="839"/>
      <c r="AO218" s="840"/>
      <c r="AP218" s="840"/>
      <c r="AQ218" s="840"/>
      <c r="AR218" s="840"/>
      <c r="AS218" s="840"/>
      <c r="AT218" s="840"/>
      <c r="AU218" s="840"/>
      <c r="AV218" s="840"/>
      <c r="AW218" s="840"/>
      <c r="AX218" s="840"/>
      <c r="AY218" s="840"/>
      <c r="AZ218" s="840"/>
      <c r="BA218" s="840"/>
      <c r="BB218" s="841"/>
      <c r="BC218" s="845"/>
      <c r="BD218" s="846"/>
      <c r="BE218" s="846"/>
      <c r="BF218" s="847"/>
    </row>
    <row r="219" spans="2:60" s="63" customFormat="1" ht="13.5" customHeight="1">
      <c r="B219" s="58"/>
      <c r="C219" s="59"/>
      <c r="D219" s="475"/>
      <c r="E219" s="476"/>
      <c r="F219" s="476"/>
      <c r="G219" s="476"/>
      <c r="H219" s="476"/>
      <c r="I219" s="476"/>
      <c r="J219" s="476"/>
      <c r="K219" s="477"/>
      <c r="L219" s="851"/>
      <c r="M219" s="852"/>
      <c r="N219" s="852"/>
      <c r="O219" s="852"/>
      <c r="P219" s="852"/>
      <c r="Q219" s="852"/>
      <c r="R219" s="852"/>
      <c r="S219" s="852"/>
      <c r="T219" s="852"/>
      <c r="U219" s="852"/>
      <c r="V219" s="852"/>
      <c r="W219" s="852"/>
      <c r="X219" s="852"/>
      <c r="Y219" s="852"/>
      <c r="Z219" s="853"/>
      <c r="AA219" s="845"/>
      <c r="AB219" s="846"/>
      <c r="AC219" s="846"/>
      <c r="AD219" s="847"/>
      <c r="AE219" s="475"/>
      <c r="AF219" s="476"/>
      <c r="AG219" s="476"/>
      <c r="AH219" s="476"/>
      <c r="AI219" s="476"/>
      <c r="AJ219" s="476"/>
      <c r="AK219" s="476"/>
      <c r="AL219" s="476"/>
      <c r="AM219" s="477"/>
      <c r="AN219" s="851"/>
      <c r="AO219" s="852"/>
      <c r="AP219" s="852"/>
      <c r="AQ219" s="852"/>
      <c r="AR219" s="852"/>
      <c r="AS219" s="852"/>
      <c r="AT219" s="852"/>
      <c r="AU219" s="852"/>
      <c r="AV219" s="852"/>
      <c r="AW219" s="852"/>
      <c r="AX219" s="852"/>
      <c r="AY219" s="852"/>
      <c r="AZ219" s="852"/>
      <c r="BA219" s="852"/>
      <c r="BB219" s="853"/>
      <c r="BC219" s="845"/>
      <c r="BD219" s="846"/>
      <c r="BE219" s="846"/>
      <c r="BF219" s="847"/>
    </row>
    <row r="220" spans="2:60" s="63" customFormat="1" ht="13.5" customHeight="1">
      <c r="B220" s="58"/>
      <c r="C220" s="59"/>
      <c r="D220" s="448" t="s">
        <v>178</v>
      </c>
      <c r="E220" s="449"/>
      <c r="F220" s="449"/>
      <c r="G220" s="449"/>
      <c r="H220" s="449"/>
      <c r="I220" s="449"/>
      <c r="J220" s="449"/>
      <c r="K220" s="450"/>
      <c r="L220" s="829"/>
      <c r="M220" s="830"/>
      <c r="N220" s="830"/>
      <c r="O220" s="830"/>
      <c r="P220" s="830"/>
      <c r="Q220" s="830"/>
      <c r="R220" s="830"/>
      <c r="S220" s="830"/>
      <c r="T220" s="830"/>
      <c r="U220" s="830"/>
      <c r="V220" s="830"/>
      <c r="W220" s="830"/>
      <c r="X220" s="830"/>
      <c r="Y220" s="830"/>
      <c r="Z220" s="831"/>
      <c r="AA220" s="848"/>
      <c r="AB220" s="849"/>
      <c r="AC220" s="849"/>
      <c r="AD220" s="850"/>
      <c r="AE220" s="448" t="s">
        <v>178</v>
      </c>
      <c r="AF220" s="449"/>
      <c r="AG220" s="449"/>
      <c r="AH220" s="449"/>
      <c r="AI220" s="449"/>
      <c r="AJ220" s="449"/>
      <c r="AK220" s="449"/>
      <c r="AL220" s="449"/>
      <c r="AM220" s="450"/>
      <c r="AN220" s="829"/>
      <c r="AO220" s="830"/>
      <c r="AP220" s="830"/>
      <c r="AQ220" s="830"/>
      <c r="AR220" s="830"/>
      <c r="AS220" s="830"/>
      <c r="AT220" s="830"/>
      <c r="AU220" s="830"/>
      <c r="AV220" s="830"/>
      <c r="AW220" s="830"/>
      <c r="AX220" s="830"/>
      <c r="AY220" s="830"/>
      <c r="AZ220" s="830"/>
      <c r="BA220" s="830"/>
      <c r="BB220" s="831"/>
      <c r="BC220" s="848"/>
      <c r="BD220" s="849"/>
      <c r="BE220" s="849"/>
      <c r="BF220" s="850"/>
    </row>
    <row r="221" spans="2:60" s="63" customFormat="1" ht="13.5" customHeight="1">
      <c r="B221" s="58"/>
      <c r="C221" s="59"/>
      <c r="D221" s="445"/>
      <c r="E221" s="446"/>
      <c r="F221" s="446"/>
      <c r="G221" s="446"/>
      <c r="H221" s="446"/>
      <c r="I221" s="446"/>
      <c r="J221" s="446"/>
      <c r="K221" s="447"/>
      <c r="L221" s="836"/>
      <c r="M221" s="837"/>
      <c r="N221" s="837"/>
      <c r="O221" s="837"/>
      <c r="P221" s="837"/>
      <c r="Q221" s="837"/>
      <c r="R221" s="837"/>
      <c r="S221" s="837"/>
      <c r="T221" s="837"/>
      <c r="U221" s="837"/>
      <c r="V221" s="837"/>
      <c r="W221" s="837"/>
      <c r="X221" s="837"/>
      <c r="Y221" s="837"/>
      <c r="Z221" s="838"/>
      <c r="AA221" s="842"/>
      <c r="AB221" s="843"/>
      <c r="AC221" s="843"/>
      <c r="AD221" s="844"/>
      <c r="AE221" s="445"/>
      <c r="AF221" s="446"/>
      <c r="AG221" s="446"/>
      <c r="AH221" s="446"/>
      <c r="AI221" s="446"/>
      <c r="AJ221" s="446"/>
      <c r="AK221" s="446"/>
      <c r="AL221" s="446"/>
      <c r="AM221" s="447"/>
      <c r="AN221" s="836"/>
      <c r="AO221" s="837"/>
      <c r="AP221" s="837"/>
      <c r="AQ221" s="837"/>
      <c r="AR221" s="837"/>
      <c r="AS221" s="837"/>
      <c r="AT221" s="837"/>
      <c r="AU221" s="837"/>
      <c r="AV221" s="837"/>
      <c r="AW221" s="837"/>
      <c r="AX221" s="837"/>
      <c r="AY221" s="837"/>
      <c r="AZ221" s="837"/>
      <c r="BA221" s="837"/>
      <c r="BB221" s="838"/>
      <c r="BC221" s="842"/>
      <c r="BD221" s="843"/>
      <c r="BE221" s="843"/>
      <c r="BF221" s="844"/>
    </row>
    <row r="222" spans="2:60" s="63" customFormat="1" ht="13.5" customHeight="1">
      <c r="B222" s="58"/>
      <c r="C222" s="59"/>
      <c r="D222" s="475"/>
      <c r="E222" s="476"/>
      <c r="F222" s="476"/>
      <c r="G222" s="476"/>
      <c r="H222" s="476"/>
      <c r="I222" s="476"/>
      <c r="J222" s="476"/>
      <c r="K222" s="477"/>
      <c r="L222" s="839"/>
      <c r="M222" s="840"/>
      <c r="N222" s="840"/>
      <c r="O222" s="840"/>
      <c r="P222" s="840"/>
      <c r="Q222" s="840"/>
      <c r="R222" s="840"/>
      <c r="S222" s="840"/>
      <c r="T222" s="840"/>
      <c r="U222" s="840"/>
      <c r="V222" s="840"/>
      <c r="W222" s="840"/>
      <c r="X222" s="840"/>
      <c r="Y222" s="840"/>
      <c r="Z222" s="841"/>
      <c r="AA222" s="845"/>
      <c r="AB222" s="846"/>
      <c r="AC222" s="846"/>
      <c r="AD222" s="847"/>
      <c r="AE222" s="475"/>
      <c r="AF222" s="476"/>
      <c r="AG222" s="476"/>
      <c r="AH222" s="476"/>
      <c r="AI222" s="476"/>
      <c r="AJ222" s="476"/>
      <c r="AK222" s="476"/>
      <c r="AL222" s="476"/>
      <c r="AM222" s="477"/>
      <c r="AN222" s="839"/>
      <c r="AO222" s="840"/>
      <c r="AP222" s="840"/>
      <c r="AQ222" s="840"/>
      <c r="AR222" s="840"/>
      <c r="AS222" s="840"/>
      <c r="AT222" s="840"/>
      <c r="AU222" s="840"/>
      <c r="AV222" s="840"/>
      <c r="AW222" s="840"/>
      <c r="AX222" s="840"/>
      <c r="AY222" s="840"/>
      <c r="AZ222" s="840"/>
      <c r="BA222" s="840"/>
      <c r="BB222" s="841"/>
      <c r="BC222" s="845"/>
      <c r="BD222" s="846"/>
      <c r="BE222" s="846"/>
      <c r="BF222" s="847"/>
    </row>
    <row r="223" spans="2:60" s="63" customFormat="1" ht="13.5" customHeight="1">
      <c r="B223" s="58"/>
      <c r="C223" s="59"/>
      <c r="D223" s="475"/>
      <c r="E223" s="476"/>
      <c r="F223" s="476"/>
      <c r="G223" s="476"/>
      <c r="H223" s="476"/>
      <c r="I223" s="476"/>
      <c r="J223" s="476"/>
      <c r="K223" s="477"/>
      <c r="L223" s="851"/>
      <c r="M223" s="852"/>
      <c r="N223" s="852"/>
      <c r="O223" s="852"/>
      <c r="P223" s="852"/>
      <c r="Q223" s="852"/>
      <c r="R223" s="852"/>
      <c r="S223" s="852"/>
      <c r="T223" s="852"/>
      <c r="U223" s="852"/>
      <c r="V223" s="852"/>
      <c r="W223" s="852"/>
      <c r="X223" s="852"/>
      <c r="Y223" s="852"/>
      <c r="Z223" s="853"/>
      <c r="AA223" s="845"/>
      <c r="AB223" s="846"/>
      <c r="AC223" s="846"/>
      <c r="AD223" s="847"/>
      <c r="AE223" s="475"/>
      <c r="AF223" s="476"/>
      <c r="AG223" s="476"/>
      <c r="AH223" s="476"/>
      <c r="AI223" s="476"/>
      <c r="AJ223" s="476"/>
      <c r="AK223" s="476"/>
      <c r="AL223" s="476"/>
      <c r="AM223" s="477"/>
      <c r="AN223" s="851"/>
      <c r="AO223" s="852"/>
      <c r="AP223" s="852"/>
      <c r="AQ223" s="852"/>
      <c r="AR223" s="852"/>
      <c r="AS223" s="852"/>
      <c r="AT223" s="852"/>
      <c r="AU223" s="852"/>
      <c r="AV223" s="852"/>
      <c r="AW223" s="852"/>
      <c r="AX223" s="852"/>
      <c r="AY223" s="852"/>
      <c r="AZ223" s="852"/>
      <c r="BA223" s="852"/>
      <c r="BB223" s="853"/>
      <c r="BC223" s="845"/>
      <c r="BD223" s="846"/>
      <c r="BE223" s="846"/>
      <c r="BF223" s="847"/>
    </row>
    <row r="224" spans="2:60" s="63" customFormat="1" ht="13.5" customHeight="1">
      <c r="B224" s="58"/>
      <c r="C224" s="59"/>
      <c r="D224" s="448" t="s">
        <v>179</v>
      </c>
      <c r="E224" s="449"/>
      <c r="F224" s="449"/>
      <c r="G224" s="449"/>
      <c r="H224" s="449"/>
      <c r="I224" s="449"/>
      <c r="J224" s="449"/>
      <c r="K224" s="450"/>
      <c r="L224" s="829"/>
      <c r="M224" s="830"/>
      <c r="N224" s="830"/>
      <c r="O224" s="830"/>
      <c r="P224" s="830"/>
      <c r="Q224" s="830"/>
      <c r="R224" s="830"/>
      <c r="S224" s="830"/>
      <c r="T224" s="830"/>
      <c r="U224" s="830"/>
      <c r="V224" s="830"/>
      <c r="W224" s="830"/>
      <c r="X224" s="830"/>
      <c r="Y224" s="830"/>
      <c r="Z224" s="831"/>
      <c r="AA224" s="848"/>
      <c r="AB224" s="849"/>
      <c r="AC224" s="849"/>
      <c r="AD224" s="850"/>
      <c r="AE224" s="448" t="s">
        <v>180</v>
      </c>
      <c r="AF224" s="449"/>
      <c r="AG224" s="449"/>
      <c r="AH224" s="449"/>
      <c r="AI224" s="449"/>
      <c r="AJ224" s="449"/>
      <c r="AK224" s="449"/>
      <c r="AL224" s="449"/>
      <c r="AM224" s="450"/>
      <c r="AN224" s="829"/>
      <c r="AO224" s="830"/>
      <c r="AP224" s="830"/>
      <c r="AQ224" s="830"/>
      <c r="AR224" s="830"/>
      <c r="AS224" s="830"/>
      <c r="AT224" s="830"/>
      <c r="AU224" s="830"/>
      <c r="AV224" s="830"/>
      <c r="AW224" s="830"/>
      <c r="AX224" s="830"/>
      <c r="AY224" s="830"/>
      <c r="AZ224" s="830"/>
      <c r="BA224" s="830"/>
      <c r="BB224" s="831"/>
      <c r="BC224" s="848"/>
      <c r="BD224" s="849"/>
      <c r="BE224" s="849"/>
      <c r="BF224" s="850"/>
    </row>
    <row r="225" spans="2:58" s="63" customFormat="1" ht="13.5" customHeight="1">
      <c r="B225" s="58"/>
      <c r="C225" s="59"/>
      <c r="D225" s="445"/>
      <c r="E225" s="446"/>
      <c r="F225" s="446"/>
      <c r="G225" s="446"/>
      <c r="H225" s="446"/>
      <c r="I225" s="446"/>
      <c r="J225" s="446"/>
      <c r="K225" s="447"/>
      <c r="L225" s="836"/>
      <c r="M225" s="837"/>
      <c r="N225" s="837"/>
      <c r="O225" s="837"/>
      <c r="P225" s="837"/>
      <c r="Q225" s="837"/>
      <c r="R225" s="837"/>
      <c r="S225" s="837"/>
      <c r="T225" s="837"/>
      <c r="U225" s="837"/>
      <c r="V225" s="837"/>
      <c r="W225" s="837"/>
      <c r="X225" s="837"/>
      <c r="Y225" s="837"/>
      <c r="Z225" s="838"/>
      <c r="AA225" s="842"/>
      <c r="AB225" s="843"/>
      <c r="AC225" s="843"/>
      <c r="AD225" s="844"/>
      <c r="AE225" s="445"/>
      <c r="AF225" s="446"/>
      <c r="AG225" s="446"/>
      <c r="AH225" s="446"/>
      <c r="AI225" s="446"/>
      <c r="AJ225" s="446"/>
      <c r="AK225" s="446"/>
      <c r="AL225" s="446"/>
      <c r="AM225" s="447"/>
      <c r="AN225" s="836"/>
      <c r="AO225" s="837"/>
      <c r="AP225" s="837"/>
      <c r="AQ225" s="837"/>
      <c r="AR225" s="837"/>
      <c r="AS225" s="837"/>
      <c r="AT225" s="837"/>
      <c r="AU225" s="837"/>
      <c r="AV225" s="837"/>
      <c r="AW225" s="837"/>
      <c r="AX225" s="837"/>
      <c r="AY225" s="837"/>
      <c r="AZ225" s="837"/>
      <c r="BA225" s="837"/>
      <c r="BB225" s="838"/>
      <c r="BC225" s="842"/>
      <c r="BD225" s="843"/>
      <c r="BE225" s="843"/>
      <c r="BF225" s="844"/>
    </row>
    <row r="226" spans="2:58" s="63" customFormat="1" ht="13.5" customHeight="1">
      <c r="B226" s="58"/>
      <c r="C226" s="59"/>
      <c r="D226" s="475"/>
      <c r="E226" s="476"/>
      <c r="F226" s="476"/>
      <c r="G226" s="476"/>
      <c r="H226" s="476"/>
      <c r="I226" s="476"/>
      <c r="J226" s="476"/>
      <c r="K226" s="477"/>
      <c r="L226" s="839"/>
      <c r="M226" s="840"/>
      <c r="N226" s="840"/>
      <c r="O226" s="840"/>
      <c r="P226" s="840"/>
      <c r="Q226" s="840"/>
      <c r="R226" s="840"/>
      <c r="S226" s="840"/>
      <c r="T226" s="840"/>
      <c r="U226" s="840"/>
      <c r="V226" s="840"/>
      <c r="W226" s="840"/>
      <c r="X226" s="840"/>
      <c r="Y226" s="840"/>
      <c r="Z226" s="841"/>
      <c r="AA226" s="845"/>
      <c r="AB226" s="846"/>
      <c r="AC226" s="846"/>
      <c r="AD226" s="847"/>
      <c r="AE226" s="475"/>
      <c r="AF226" s="476"/>
      <c r="AG226" s="476"/>
      <c r="AH226" s="476"/>
      <c r="AI226" s="476"/>
      <c r="AJ226" s="476"/>
      <c r="AK226" s="476"/>
      <c r="AL226" s="476"/>
      <c r="AM226" s="477"/>
      <c r="AN226" s="839"/>
      <c r="AO226" s="840"/>
      <c r="AP226" s="840"/>
      <c r="AQ226" s="840"/>
      <c r="AR226" s="840"/>
      <c r="AS226" s="840"/>
      <c r="AT226" s="840"/>
      <c r="AU226" s="840"/>
      <c r="AV226" s="840"/>
      <c r="AW226" s="840"/>
      <c r="AX226" s="840"/>
      <c r="AY226" s="840"/>
      <c r="AZ226" s="840"/>
      <c r="BA226" s="840"/>
      <c r="BB226" s="841"/>
      <c r="BC226" s="845"/>
      <c r="BD226" s="846"/>
      <c r="BE226" s="846"/>
      <c r="BF226" s="847"/>
    </row>
    <row r="227" spans="2:58" s="63" customFormat="1" ht="13.5" customHeight="1">
      <c r="B227" s="58"/>
      <c r="C227" s="59"/>
      <c r="D227" s="475"/>
      <c r="E227" s="476"/>
      <c r="F227" s="476"/>
      <c r="G227" s="476"/>
      <c r="H227" s="476"/>
      <c r="I227" s="476"/>
      <c r="J227" s="476"/>
      <c r="K227" s="477"/>
      <c r="L227" s="851"/>
      <c r="M227" s="852"/>
      <c r="N227" s="852"/>
      <c r="O227" s="852"/>
      <c r="P227" s="852"/>
      <c r="Q227" s="852"/>
      <c r="R227" s="852"/>
      <c r="S227" s="852"/>
      <c r="T227" s="852"/>
      <c r="U227" s="852"/>
      <c r="V227" s="852"/>
      <c r="W227" s="852"/>
      <c r="X227" s="852"/>
      <c r="Y227" s="852"/>
      <c r="Z227" s="853"/>
      <c r="AA227" s="845"/>
      <c r="AB227" s="846"/>
      <c r="AC227" s="846"/>
      <c r="AD227" s="847"/>
      <c r="AE227" s="475"/>
      <c r="AF227" s="476"/>
      <c r="AG227" s="476"/>
      <c r="AH227" s="476"/>
      <c r="AI227" s="476"/>
      <c r="AJ227" s="476"/>
      <c r="AK227" s="476"/>
      <c r="AL227" s="476"/>
      <c r="AM227" s="477"/>
      <c r="AN227" s="851"/>
      <c r="AO227" s="852"/>
      <c r="AP227" s="852"/>
      <c r="AQ227" s="852"/>
      <c r="AR227" s="852"/>
      <c r="AS227" s="852"/>
      <c r="AT227" s="852"/>
      <c r="AU227" s="852"/>
      <c r="AV227" s="852"/>
      <c r="AW227" s="852"/>
      <c r="AX227" s="852"/>
      <c r="AY227" s="852"/>
      <c r="AZ227" s="852"/>
      <c r="BA227" s="852"/>
      <c r="BB227" s="853"/>
      <c r="BC227" s="845"/>
      <c r="BD227" s="846"/>
      <c r="BE227" s="846"/>
      <c r="BF227" s="847"/>
    </row>
    <row r="228" spans="2:58" s="63" customFormat="1" ht="13.5" customHeight="1">
      <c r="B228" s="58"/>
      <c r="C228" s="59"/>
      <c r="D228" s="448" t="s">
        <v>178</v>
      </c>
      <c r="E228" s="449"/>
      <c r="F228" s="449"/>
      <c r="G228" s="449"/>
      <c r="H228" s="449"/>
      <c r="I228" s="449"/>
      <c r="J228" s="449"/>
      <c r="K228" s="450"/>
      <c r="L228" s="829"/>
      <c r="M228" s="830"/>
      <c r="N228" s="830"/>
      <c r="O228" s="830"/>
      <c r="P228" s="830"/>
      <c r="Q228" s="830"/>
      <c r="R228" s="830"/>
      <c r="S228" s="830"/>
      <c r="T228" s="830"/>
      <c r="U228" s="830"/>
      <c r="V228" s="830"/>
      <c r="W228" s="830"/>
      <c r="X228" s="830"/>
      <c r="Y228" s="830"/>
      <c r="Z228" s="831"/>
      <c r="AA228" s="848"/>
      <c r="AB228" s="849"/>
      <c r="AC228" s="849"/>
      <c r="AD228" s="850"/>
      <c r="AE228" s="448" t="s">
        <v>181</v>
      </c>
      <c r="AF228" s="449"/>
      <c r="AG228" s="449"/>
      <c r="AH228" s="449"/>
      <c r="AI228" s="449"/>
      <c r="AJ228" s="449"/>
      <c r="AK228" s="449"/>
      <c r="AL228" s="449"/>
      <c r="AM228" s="450"/>
      <c r="AN228" s="829"/>
      <c r="AO228" s="830"/>
      <c r="AP228" s="830"/>
      <c r="AQ228" s="830"/>
      <c r="AR228" s="830"/>
      <c r="AS228" s="830"/>
      <c r="AT228" s="830"/>
      <c r="AU228" s="830"/>
      <c r="AV228" s="830"/>
      <c r="AW228" s="830"/>
      <c r="AX228" s="830"/>
      <c r="AY228" s="830"/>
      <c r="AZ228" s="830"/>
      <c r="BA228" s="830"/>
      <c r="BB228" s="831"/>
      <c r="BC228" s="848"/>
      <c r="BD228" s="849"/>
      <c r="BE228" s="849"/>
      <c r="BF228" s="850"/>
    </row>
    <row r="229" spans="2:58" s="63" customFormat="1" ht="13.5" customHeight="1">
      <c r="B229" s="58"/>
      <c r="C229" s="59"/>
      <c r="D229" s="445"/>
      <c r="E229" s="446"/>
      <c r="F229" s="446"/>
      <c r="G229" s="446"/>
      <c r="H229" s="446"/>
      <c r="I229" s="446"/>
      <c r="J229" s="446"/>
      <c r="K229" s="447"/>
      <c r="L229" s="836"/>
      <c r="M229" s="837"/>
      <c r="N229" s="837"/>
      <c r="O229" s="837"/>
      <c r="P229" s="837"/>
      <c r="Q229" s="837"/>
      <c r="R229" s="837"/>
      <c r="S229" s="837"/>
      <c r="T229" s="837"/>
      <c r="U229" s="837"/>
      <c r="V229" s="837"/>
      <c r="W229" s="837"/>
      <c r="X229" s="837"/>
      <c r="Y229" s="837"/>
      <c r="Z229" s="838"/>
      <c r="AA229" s="842"/>
      <c r="AB229" s="843"/>
      <c r="AC229" s="843"/>
      <c r="AD229" s="844"/>
      <c r="AE229" s="445"/>
      <c r="AF229" s="446"/>
      <c r="AG229" s="446"/>
      <c r="AH229" s="446"/>
      <c r="AI229" s="446"/>
      <c r="AJ229" s="446"/>
      <c r="AK229" s="446"/>
      <c r="AL229" s="446"/>
      <c r="AM229" s="447"/>
      <c r="AN229" s="836"/>
      <c r="AO229" s="837"/>
      <c r="AP229" s="837"/>
      <c r="AQ229" s="837"/>
      <c r="AR229" s="837"/>
      <c r="AS229" s="837"/>
      <c r="AT229" s="837"/>
      <c r="AU229" s="837"/>
      <c r="AV229" s="837"/>
      <c r="AW229" s="837"/>
      <c r="AX229" s="837"/>
      <c r="AY229" s="837"/>
      <c r="AZ229" s="837"/>
      <c r="BA229" s="837"/>
      <c r="BB229" s="838"/>
      <c r="BC229" s="842"/>
      <c r="BD229" s="843"/>
      <c r="BE229" s="843"/>
      <c r="BF229" s="844"/>
    </row>
    <row r="230" spans="2:58" s="63" customFormat="1" ht="13.5" customHeight="1">
      <c r="B230" s="58"/>
      <c r="C230" s="59"/>
      <c r="D230" s="475"/>
      <c r="E230" s="476"/>
      <c r="F230" s="476"/>
      <c r="G230" s="476"/>
      <c r="H230" s="476"/>
      <c r="I230" s="476"/>
      <c r="J230" s="476"/>
      <c r="K230" s="477"/>
      <c r="L230" s="839"/>
      <c r="M230" s="840"/>
      <c r="N230" s="840"/>
      <c r="O230" s="840"/>
      <c r="P230" s="840"/>
      <c r="Q230" s="840"/>
      <c r="R230" s="840"/>
      <c r="S230" s="840"/>
      <c r="T230" s="840"/>
      <c r="U230" s="840"/>
      <c r="V230" s="840"/>
      <c r="W230" s="840"/>
      <c r="X230" s="840"/>
      <c r="Y230" s="840"/>
      <c r="Z230" s="841"/>
      <c r="AA230" s="845"/>
      <c r="AB230" s="846"/>
      <c r="AC230" s="846"/>
      <c r="AD230" s="847"/>
      <c r="AE230" s="475"/>
      <c r="AF230" s="476"/>
      <c r="AG230" s="476"/>
      <c r="AH230" s="476"/>
      <c r="AI230" s="476"/>
      <c r="AJ230" s="476"/>
      <c r="AK230" s="476"/>
      <c r="AL230" s="476"/>
      <c r="AM230" s="477"/>
      <c r="AN230" s="839"/>
      <c r="AO230" s="840"/>
      <c r="AP230" s="840"/>
      <c r="AQ230" s="840"/>
      <c r="AR230" s="840"/>
      <c r="AS230" s="840"/>
      <c r="AT230" s="840"/>
      <c r="AU230" s="840"/>
      <c r="AV230" s="840"/>
      <c r="AW230" s="840"/>
      <c r="AX230" s="840"/>
      <c r="AY230" s="840"/>
      <c r="AZ230" s="840"/>
      <c r="BA230" s="840"/>
      <c r="BB230" s="841"/>
      <c r="BC230" s="845"/>
      <c r="BD230" s="846"/>
      <c r="BE230" s="846"/>
      <c r="BF230" s="847"/>
    </row>
    <row r="231" spans="2:58" s="63" customFormat="1" ht="13.5" customHeight="1">
      <c r="B231" s="58"/>
      <c r="C231" s="59"/>
      <c r="D231" s="475"/>
      <c r="E231" s="476"/>
      <c r="F231" s="476"/>
      <c r="G231" s="476"/>
      <c r="H231" s="476"/>
      <c r="I231" s="476"/>
      <c r="J231" s="476"/>
      <c r="K231" s="477"/>
      <c r="L231" s="851"/>
      <c r="M231" s="852"/>
      <c r="N231" s="852"/>
      <c r="O231" s="852"/>
      <c r="P231" s="852"/>
      <c r="Q231" s="852"/>
      <c r="R231" s="852"/>
      <c r="S231" s="852"/>
      <c r="T231" s="852"/>
      <c r="U231" s="852"/>
      <c r="V231" s="852"/>
      <c r="W231" s="852"/>
      <c r="X231" s="852"/>
      <c r="Y231" s="852"/>
      <c r="Z231" s="853"/>
      <c r="AA231" s="845"/>
      <c r="AB231" s="846"/>
      <c r="AC231" s="846"/>
      <c r="AD231" s="847"/>
      <c r="AE231" s="475"/>
      <c r="AF231" s="476"/>
      <c r="AG231" s="476"/>
      <c r="AH231" s="476"/>
      <c r="AI231" s="476"/>
      <c r="AJ231" s="476"/>
      <c r="AK231" s="476"/>
      <c r="AL231" s="476"/>
      <c r="AM231" s="477"/>
      <c r="AN231" s="851"/>
      <c r="AO231" s="852"/>
      <c r="AP231" s="852"/>
      <c r="AQ231" s="852"/>
      <c r="AR231" s="852"/>
      <c r="AS231" s="852"/>
      <c r="AT231" s="852"/>
      <c r="AU231" s="852"/>
      <c r="AV231" s="852"/>
      <c r="AW231" s="852"/>
      <c r="AX231" s="852"/>
      <c r="AY231" s="852"/>
      <c r="AZ231" s="852"/>
      <c r="BA231" s="852"/>
      <c r="BB231" s="853"/>
      <c r="BC231" s="845"/>
      <c r="BD231" s="846"/>
      <c r="BE231" s="846"/>
      <c r="BF231" s="847"/>
    </row>
    <row r="232" spans="2:58" s="63" customFormat="1" ht="13.5" customHeight="1">
      <c r="B232" s="58"/>
      <c r="C232" s="59"/>
      <c r="D232" s="448" t="s">
        <v>181</v>
      </c>
      <c r="E232" s="449"/>
      <c r="F232" s="449"/>
      <c r="G232" s="449"/>
      <c r="H232" s="449"/>
      <c r="I232" s="449"/>
      <c r="J232" s="449"/>
      <c r="K232" s="450"/>
      <c r="L232" s="829"/>
      <c r="M232" s="830"/>
      <c r="N232" s="830"/>
      <c r="O232" s="830"/>
      <c r="P232" s="830"/>
      <c r="Q232" s="830"/>
      <c r="R232" s="830"/>
      <c r="S232" s="830"/>
      <c r="T232" s="830"/>
      <c r="U232" s="830"/>
      <c r="V232" s="830"/>
      <c r="W232" s="830"/>
      <c r="X232" s="830"/>
      <c r="Y232" s="830"/>
      <c r="Z232" s="831"/>
      <c r="AA232" s="848"/>
      <c r="AB232" s="849"/>
      <c r="AC232" s="849"/>
      <c r="AD232" s="850"/>
      <c r="AE232" s="448" t="s">
        <v>178</v>
      </c>
      <c r="AF232" s="449"/>
      <c r="AG232" s="449"/>
      <c r="AH232" s="449"/>
      <c r="AI232" s="449"/>
      <c r="AJ232" s="449"/>
      <c r="AK232" s="449"/>
      <c r="AL232" s="449"/>
      <c r="AM232" s="450"/>
      <c r="AN232" s="829"/>
      <c r="AO232" s="830"/>
      <c r="AP232" s="830"/>
      <c r="AQ232" s="830"/>
      <c r="AR232" s="830"/>
      <c r="AS232" s="830"/>
      <c r="AT232" s="830"/>
      <c r="AU232" s="830"/>
      <c r="AV232" s="830"/>
      <c r="AW232" s="830"/>
      <c r="AX232" s="830"/>
      <c r="AY232" s="830"/>
      <c r="AZ232" s="830"/>
      <c r="BA232" s="830"/>
      <c r="BB232" s="831"/>
      <c r="BC232" s="848"/>
      <c r="BD232" s="849"/>
      <c r="BE232" s="849"/>
      <c r="BF232" s="850"/>
    </row>
    <row r="233" spans="2:58" s="63" customFormat="1" ht="13.5" customHeight="1">
      <c r="B233" s="58"/>
      <c r="C233" s="59"/>
      <c r="D233" s="445"/>
      <c r="E233" s="446"/>
      <c r="F233" s="446"/>
      <c r="G233" s="446"/>
      <c r="H233" s="446"/>
      <c r="I233" s="446"/>
      <c r="J233" s="446"/>
      <c r="K233" s="447"/>
      <c r="L233" s="836"/>
      <c r="M233" s="837"/>
      <c r="N233" s="837"/>
      <c r="O233" s="837"/>
      <c r="P233" s="837"/>
      <c r="Q233" s="837"/>
      <c r="R233" s="837"/>
      <c r="S233" s="837"/>
      <c r="T233" s="837"/>
      <c r="U233" s="837"/>
      <c r="V233" s="837"/>
      <c r="W233" s="837"/>
      <c r="X233" s="837"/>
      <c r="Y233" s="837"/>
      <c r="Z233" s="838"/>
      <c r="AA233" s="842"/>
      <c r="AB233" s="843"/>
      <c r="AC233" s="843"/>
      <c r="AD233" s="844"/>
      <c r="AE233" s="445"/>
      <c r="AF233" s="446"/>
      <c r="AG233" s="446"/>
      <c r="AH233" s="446"/>
      <c r="AI233" s="446"/>
      <c r="AJ233" s="446"/>
      <c r="AK233" s="446"/>
      <c r="AL233" s="446"/>
      <c r="AM233" s="447"/>
      <c r="AN233" s="836"/>
      <c r="AO233" s="837"/>
      <c r="AP233" s="837"/>
      <c r="AQ233" s="837"/>
      <c r="AR233" s="837"/>
      <c r="AS233" s="837"/>
      <c r="AT233" s="837"/>
      <c r="AU233" s="837"/>
      <c r="AV233" s="837"/>
      <c r="AW233" s="837"/>
      <c r="AX233" s="837"/>
      <c r="AY233" s="837"/>
      <c r="AZ233" s="837"/>
      <c r="BA233" s="837"/>
      <c r="BB233" s="838"/>
      <c r="BC233" s="842"/>
      <c r="BD233" s="843"/>
      <c r="BE233" s="843"/>
      <c r="BF233" s="844"/>
    </row>
    <row r="234" spans="2:58" s="63" customFormat="1" ht="13.5" customHeight="1">
      <c r="B234" s="58"/>
      <c r="C234" s="59"/>
      <c r="D234" s="475"/>
      <c r="E234" s="476"/>
      <c r="F234" s="476"/>
      <c r="G234" s="476"/>
      <c r="H234" s="476"/>
      <c r="I234" s="476"/>
      <c r="J234" s="476"/>
      <c r="K234" s="477"/>
      <c r="L234" s="839"/>
      <c r="M234" s="840"/>
      <c r="N234" s="840"/>
      <c r="O234" s="840"/>
      <c r="P234" s="840"/>
      <c r="Q234" s="840"/>
      <c r="R234" s="840"/>
      <c r="S234" s="840"/>
      <c r="T234" s="840"/>
      <c r="U234" s="840"/>
      <c r="V234" s="840"/>
      <c r="W234" s="840"/>
      <c r="X234" s="840"/>
      <c r="Y234" s="840"/>
      <c r="Z234" s="841"/>
      <c r="AA234" s="845"/>
      <c r="AB234" s="846"/>
      <c r="AC234" s="846"/>
      <c r="AD234" s="847"/>
      <c r="AE234" s="475"/>
      <c r="AF234" s="476"/>
      <c r="AG234" s="476"/>
      <c r="AH234" s="476"/>
      <c r="AI234" s="476"/>
      <c r="AJ234" s="476"/>
      <c r="AK234" s="476"/>
      <c r="AL234" s="476"/>
      <c r="AM234" s="477"/>
      <c r="AN234" s="839"/>
      <c r="AO234" s="840"/>
      <c r="AP234" s="840"/>
      <c r="AQ234" s="840"/>
      <c r="AR234" s="840"/>
      <c r="AS234" s="840"/>
      <c r="AT234" s="840"/>
      <c r="AU234" s="840"/>
      <c r="AV234" s="840"/>
      <c r="AW234" s="840"/>
      <c r="AX234" s="840"/>
      <c r="AY234" s="840"/>
      <c r="AZ234" s="840"/>
      <c r="BA234" s="840"/>
      <c r="BB234" s="841"/>
      <c r="BC234" s="845"/>
      <c r="BD234" s="846"/>
      <c r="BE234" s="846"/>
      <c r="BF234" s="847"/>
    </row>
    <row r="235" spans="2:58" s="63" customFormat="1" ht="13.5" customHeight="1">
      <c r="B235" s="58"/>
      <c r="C235" s="59"/>
      <c r="D235" s="475"/>
      <c r="E235" s="476"/>
      <c r="F235" s="476"/>
      <c r="G235" s="476"/>
      <c r="H235" s="476"/>
      <c r="I235" s="476"/>
      <c r="J235" s="476"/>
      <c r="K235" s="477"/>
      <c r="L235" s="851"/>
      <c r="M235" s="852"/>
      <c r="N235" s="852"/>
      <c r="O235" s="852"/>
      <c r="P235" s="852"/>
      <c r="Q235" s="852"/>
      <c r="R235" s="852"/>
      <c r="S235" s="852"/>
      <c r="T235" s="852"/>
      <c r="U235" s="852"/>
      <c r="V235" s="852"/>
      <c r="W235" s="852"/>
      <c r="X235" s="852"/>
      <c r="Y235" s="852"/>
      <c r="Z235" s="853"/>
      <c r="AA235" s="845"/>
      <c r="AB235" s="846"/>
      <c r="AC235" s="846"/>
      <c r="AD235" s="847"/>
      <c r="AE235" s="475"/>
      <c r="AF235" s="476"/>
      <c r="AG235" s="476"/>
      <c r="AH235" s="476"/>
      <c r="AI235" s="476"/>
      <c r="AJ235" s="476"/>
      <c r="AK235" s="476"/>
      <c r="AL235" s="476"/>
      <c r="AM235" s="477"/>
      <c r="AN235" s="851"/>
      <c r="AO235" s="852"/>
      <c r="AP235" s="852"/>
      <c r="AQ235" s="852"/>
      <c r="AR235" s="852"/>
      <c r="AS235" s="852"/>
      <c r="AT235" s="852"/>
      <c r="AU235" s="852"/>
      <c r="AV235" s="852"/>
      <c r="AW235" s="852"/>
      <c r="AX235" s="852"/>
      <c r="AY235" s="852"/>
      <c r="AZ235" s="852"/>
      <c r="BA235" s="852"/>
      <c r="BB235" s="853"/>
      <c r="BC235" s="845"/>
      <c r="BD235" s="846"/>
      <c r="BE235" s="846"/>
      <c r="BF235" s="847"/>
    </row>
    <row r="236" spans="2:58" s="63" customFormat="1" ht="13.5" customHeight="1">
      <c r="B236" s="58"/>
      <c r="C236" s="59"/>
      <c r="D236" s="448" t="s">
        <v>180</v>
      </c>
      <c r="E236" s="449"/>
      <c r="F236" s="449"/>
      <c r="G236" s="449"/>
      <c r="H236" s="449"/>
      <c r="I236" s="449"/>
      <c r="J236" s="449"/>
      <c r="K236" s="450"/>
      <c r="L236" s="829"/>
      <c r="M236" s="830"/>
      <c r="N236" s="830"/>
      <c r="O236" s="830"/>
      <c r="P236" s="830"/>
      <c r="Q236" s="830"/>
      <c r="R236" s="830"/>
      <c r="S236" s="830"/>
      <c r="T236" s="830"/>
      <c r="U236" s="830"/>
      <c r="V236" s="830"/>
      <c r="W236" s="830"/>
      <c r="X236" s="830"/>
      <c r="Y236" s="830"/>
      <c r="Z236" s="831"/>
      <c r="AA236" s="848"/>
      <c r="AB236" s="849"/>
      <c r="AC236" s="849"/>
      <c r="AD236" s="850"/>
      <c r="AE236" s="448" t="s">
        <v>178</v>
      </c>
      <c r="AF236" s="449"/>
      <c r="AG236" s="449"/>
      <c r="AH236" s="449"/>
      <c r="AI236" s="449"/>
      <c r="AJ236" s="449"/>
      <c r="AK236" s="449"/>
      <c r="AL236" s="449"/>
      <c r="AM236" s="450"/>
      <c r="AN236" s="829"/>
      <c r="AO236" s="830"/>
      <c r="AP236" s="830"/>
      <c r="AQ236" s="830"/>
      <c r="AR236" s="830"/>
      <c r="AS236" s="830"/>
      <c r="AT236" s="830"/>
      <c r="AU236" s="830"/>
      <c r="AV236" s="830"/>
      <c r="AW236" s="830"/>
      <c r="AX236" s="830"/>
      <c r="AY236" s="830"/>
      <c r="AZ236" s="830"/>
      <c r="BA236" s="830"/>
      <c r="BB236" s="831"/>
      <c r="BC236" s="848"/>
      <c r="BD236" s="849"/>
      <c r="BE236" s="849"/>
      <c r="BF236" s="850"/>
    </row>
    <row r="237" spans="2:58" s="63" customFormat="1" ht="13.5" customHeight="1">
      <c r="B237" s="58"/>
      <c r="C237" s="59"/>
      <c r="D237" s="445"/>
      <c r="E237" s="446"/>
      <c r="F237" s="446"/>
      <c r="G237" s="446"/>
      <c r="H237" s="446"/>
      <c r="I237" s="446"/>
      <c r="J237" s="446"/>
      <c r="K237" s="447"/>
      <c r="L237" s="836"/>
      <c r="M237" s="837"/>
      <c r="N237" s="837"/>
      <c r="O237" s="837"/>
      <c r="P237" s="837"/>
      <c r="Q237" s="837"/>
      <c r="R237" s="837"/>
      <c r="S237" s="837"/>
      <c r="T237" s="837"/>
      <c r="U237" s="837"/>
      <c r="V237" s="837"/>
      <c r="W237" s="837"/>
      <c r="X237" s="837"/>
      <c r="Y237" s="837"/>
      <c r="Z237" s="838"/>
      <c r="AA237" s="842"/>
      <c r="AB237" s="843"/>
      <c r="AC237" s="843"/>
      <c r="AD237" s="844"/>
      <c r="AE237" s="445"/>
      <c r="AF237" s="446"/>
      <c r="AG237" s="446"/>
      <c r="AH237" s="446"/>
      <c r="AI237" s="446"/>
      <c r="AJ237" s="446"/>
      <c r="AK237" s="446"/>
      <c r="AL237" s="446"/>
      <c r="AM237" s="447"/>
      <c r="AN237" s="836"/>
      <c r="AO237" s="837"/>
      <c r="AP237" s="837"/>
      <c r="AQ237" s="837"/>
      <c r="AR237" s="837"/>
      <c r="AS237" s="837"/>
      <c r="AT237" s="837"/>
      <c r="AU237" s="837"/>
      <c r="AV237" s="837"/>
      <c r="AW237" s="837"/>
      <c r="AX237" s="837"/>
      <c r="AY237" s="837"/>
      <c r="AZ237" s="837"/>
      <c r="BA237" s="837"/>
      <c r="BB237" s="838"/>
      <c r="BC237" s="842"/>
      <c r="BD237" s="843"/>
      <c r="BE237" s="843"/>
      <c r="BF237" s="844"/>
    </row>
    <row r="238" spans="2:58" s="63" customFormat="1" ht="13.5" customHeight="1">
      <c r="B238" s="58"/>
      <c r="C238" s="59"/>
      <c r="D238" s="475"/>
      <c r="E238" s="476"/>
      <c r="F238" s="476"/>
      <c r="G238" s="476"/>
      <c r="H238" s="476"/>
      <c r="I238" s="476"/>
      <c r="J238" s="476"/>
      <c r="K238" s="477"/>
      <c r="L238" s="839"/>
      <c r="M238" s="840"/>
      <c r="N238" s="840"/>
      <c r="O238" s="840"/>
      <c r="P238" s="840"/>
      <c r="Q238" s="840"/>
      <c r="R238" s="840"/>
      <c r="S238" s="840"/>
      <c r="T238" s="840"/>
      <c r="U238" s="840"/>
      <c r="V238" s="840"/>
      <c r="W238" s="840"/>
      <c r="X238" s="840"/>
      <c r="Y238" s="840"/>
      <c r="Z238" s="841"/>
      <c r="AA238" s="845"/>
      <c r="AB238" s="846"/>
      <c r="AC238" s="846"/>
      <c r="AD238" s="847"/>
      <c r="AE238" s="475"/>
      <c r="AF238" s="476"/>
      <c r="AG238" s="476"/>
      <c r="AH238" s="476"/>
      <c r="AI238" s="476"/>
      <c r="AJ238" s="476"/>
      <c r="AK238" s="476"/>
      <c r="AL238" s="476"/>
      <c r="AM238" s="477"/>
      <c r="AN238" s="839"/>
      <c r="AO238" s="840"/>
      <c r="AP238" s="840"/>
      <c r="AQ238" s="840"/>
      <c r="AR238" s="840"/>
      <c r="AS238" s="840"/>
      <c r="AT238" s="840"/>
      <c r="AU238" s="840"/>
      <c r="AV238" s="840"/>
      <c r="AW238" s="840"/>
      <c r="AX238" s="840"/>
      <c r="AY238" s="840"/>
      <c r="AZ238" s="840"/>
      <c r="BA238" s="840"/>
      <c r="BB238" s="841"/>
      <c r="BC238" s="845"/>
      <c r="BD238" s="846"/>
      <c r="BE238" s="846"/>
      <c r="BF238" s="847"/>
    </row>
    <row r="239" spans="2:58" s="63" customFormat="1" ht="13.5" customHeight="1">
      <c r="B239" s="58"/>
      <c r="C239" s="59"/>
      <c r="D239" s="475"/>
      <c r="E239" s="476"/>
      <c r="F239" s="476"/>
      <c r="G239" s="476"/>
      <c r="H239" s="476"/>
      <c r="I239" s="476"/>
      <c r="J239" s="476"/>
      <c r="K239" s="477"/>
      <c r="L239" s="851"/>
      <c r="M239" s="852"/>
      <c r="N239" s="852"/>
      <c r="O239" s="852"/>
      <c r="P239" s="852"/>
      <c r="Q239" s="852"/>
      <c r="R239" s="852"/>
      <c r="S239" s="852"/>
      <c r="T239" s="852"/>
      <c r="U239" s="852"/>
      <c r="V239" s="852"/>
      <c r="W239" s="852"/>
      <c r="X239" s="852"/>
      <c r="Y239" s="852"/>
      <c r="Z239" s="853"/>
      <c r="AA239" s="845"/>
      <c r="AB239" s="846"/>
      <c r="AC239" s="846"/>
      <c r="AD239" s="847"/>
      <c r="AE239" s="475"/>
      <c r="AF239" s="476"/>
      <c r="AG239" s="476"/>
      <c r="AH239" s="476"/>
      <c r="AI239" s="476"/>
      <c r="AJ239" s="476"/>
      <c r="AK239" s="476"/>
      <c r="AL239" s="476"/>
      <c r="AM239" s="477"/>
      <c r="AN239" s="851"/>
      <c r="AO239" s="852"/>
      <c r="AP239" s="852"/>
      <c r="AQ239" s="852"/>
      <c r="AR239" s="852"/>
      <c r="AS239" s="852"/>
      <c r="AT239" s="852"/>
      <c r="AU239" s="852"/>
      <c r="AV239" s="852"/>
      <c r="AW239" s="852"/>
      <c r="AX239" s="852"/>
      <c r="AY239" s="852"/>
      <c r="AZ239" s="852"/>
      <c r="BA239" s="852"/>
      <c r="BB239" s="853"/>
      <c r="BC239" s="845"/>
      <c r="BD239" s="846"/>
      <c r="BE239" s="846"/>
      <c r="BF239" s="847"/>
    </row>
    <row r="240" spans="2:58" s="63" customFormat="1" ht="13.5" customHeight="1">
      <c r="B240" s="58"/>
      <c r="C240" s="59"/>
      <c r="D240" s="448" t="s">
        <v>178</v>
      </c>
      <c r="E240" s="449"/>
      <c r="F240" s="449"/>
      <c r="G240" s="449"/>
      <c r="H240" s="449"/>
      <c r="I240" s="449"/>
      <c r="J240" s="449"/>
      <c r="K240" s="450"/>
      <c r="L240" s="829"/>
      <c r="M240" s="830"/>
      <c r="N240" s="830"/>
      <c r="O240" s="830"/>
      <c r="P240" s="830"/>
      <c r="Q240" s="830"/>
      <c r="R240" s="830"/>
      <c r="S240" s="830"/>
      <c r="T240" s="830"/>
      <c r="U240" s="830"/>
      <c r="V240" s="830"/>
      <c r="W240" s="830"/>
      <c r="X240" s="830"/>
      <c r="Y240" s="830"/>
      <c r="Z240" s="831"/>
      <c r="AA240" s="848"/>
      <c r="AB240" s="849"/>
      <c r="AC240" s="849"/>
      <c r="AD240" s="850"/>
      <c r="AE240" s="448" t="s">
        <v>178</v>
      </c>
      <c r="AF240" s="449"/>
      <c r="AG240" s="449"/>
      <c r="AH240" s="449"/>
      <c r="AI240" s="449"/>
      <c r="AJ240" s="449"/>
      <c r="AK240" s="449"/>
      <c r="AL240" s="449"/>
      <c r="AM240" s="450"/>
      <c r="AN240" s="829"/>
      <c r="AO240" s="830"/>
      <c r="AP240" s="830"/>
      <c r="AQ240" s="830"/>
      <c r="AR240" s="830"/>
      <c r="AS240" s="830"/>
      <c r="AT240" s="830"/>
      <c r="AU240" s="830"/>
      <c r="AV240" s="830"/>
      <c r="AW240" s="830"/>
      <c r="AX240" s="830"/>
      <c r="AY240" s="830"/>
      <c r="AZ240" s="830"/>
      <c r="BA240" s="830"/>
      <c r="BB240" s="831"/>
      <c r="BC240" s="848"/>
      <c r="BD240" s="849"/>
      <c r="BE240" s="849"/>
      <c r="BF240" s="850"/>
    </row>
    <row r="241" spans="2:58" s="63" customFormat="1" ht="13.5" customHeight="1">
      <c r="B241" s="58"/>
      <c r="C241" s="59"/>
      <c r="D241" s="445"/>
      <c r="E241" s="446"/>
      <c r="F241" s="446"/>
      <c r="G241" s="446"/>
      <c r="H241" s="446"/>
      <c r="I241" s="446"/>
      <c r="J241" s="446"/>
      <c r="K241" s="447"/>
      <c r="L241" s="836"/>
      <c r="M241" s="837"/>
      <c r="N241" s="837"/>
      <c r="O241" s="837"/>
      <c r="P241" s="837"/>
      <c r="Q241" s="837"/>
      <c r="R241" s="837"/>
      <c r="S241" s="837"/>
      <c r="T241" s="837"/>
      <c r="U241" s="837"/>
      <c r="V241" s="837"/>
      <c r="W241" s="837"/>
      <c r="X241" s="837"/>
      <c r="Y241" s="837"/>
      <c r="Z241" s="838"/>
      <c r="AA241" s="842"/>
      <c r="AB241" s="843"/>
      <c r="AC241" s="843"/>
      <c r="AD241" s="844"/>
      <c r="AE241" s="445"/>
      <c r="AF241" s="446"/>
      <c r="AG241" s="446"/>
      <c r="AH241" s="446"/>
      <c r="AI241" s="446"/>
      <c r="AJ241" s="446"/>
      <c r="AK241" s="446"/>
      <c r="AL241" s="446"/>
      <c r="AM241" s="447"/>
      <c r="AN241" s="836"/>
      <c r="AO241" s="837"/>
      <c r="AP241" s="837"/>
      <c r="AQ241" s="837"/>
      <c r="AR241" s="837"/>
      <c r="AS241" s="837"/>
      <c r="AT241" s="837"/>
      <c r="AU241" s="837"/>
      <c r="AV241" s="837"/>
      <c r="AW241" s="837"/>
      <c r="AX241" s="837"/>
      <c r="AY241" s="837"/>
      <c r="AZ241" s="837"/>
      <c r="BA241" s="837"/>
      <c r="BB241" s="838"/>
      <c r="BC241" s="842"/>
      <c r="BD241" s="843"/>
      <c r="BE241" s="843"/>
      <c r="BF241" s="844"/>
    </row>
    <row r="242" spans="2:58" s="63" customFormat="1" ht="13.5" customHeight="1">
      <c r="B242" s="58"/>
      <c r="C242" s="59"/>
      <c r="D242" s="475"/>
      <c r="E242" s="476"/>
      <c r="F242" s="476"/>
      <c r="G242" s="476"/>
      <c r="H242" s="476"/>
      <c r="I242" s="476"/>
      <c r="J242" s="476"/>
      <c r="K242" s="477"/>
      <c r="L242" s="839"/>
      <c r="M242" s="840"/>
      <c r="N242" s="840"/>
      <c r="O242" s="840"/>
      <c r="P242" s="840"/>
      <c r="Q242" s="840"/>
      <c r="R242" s="840"/>
      <c r="S242" s="840"/>
      <c r="T242" s="840"/>
      <c r="U242" s="840"/>
      <c r="V242" s="840"/>
      <c r="W242" s="840"/>
      <c r="X242" s="840"/>
      <c r="Y242" s="840"/>
      <c r="Z242" s="841"/>
      <c r="AA242" s="845"/>
      <c r="AB242" s="846"/>
      <c r="AC242" s="846"/>
      <c r="AD242" s="847"/>
      <c r="AE242" s="475"/>
      <c r="AF242" s="476"/>
      <c r="AG242" s="476"/>
      <c r="AH242" s="476"/>
      <c r="AI242" s="476"/>
      <c r="AJ242" s="476"/>
      <c r="AK242" s="476"/>
      <c r="AL242" s="476"/>
      <c r="AM242" s="477"/>
      <c r="AN242" s="839"/>
      <c r="AO242" s="840"/>
      <c r="AP242" s="840"/>
      <c r="AQ242" s="840"/>
      <c r="AR242" s="840"/>
      <c r="AS242" s="840"/>
      <c r="AT242" s="840"/>
      <c r="AU242" s="840"/>
      <c r="AV242" s="840"/>
      <c r="AW242" s="840"/>
      <c r="AX242" s="840"/>
      <c r="AY242" s="840"/>
      <c r="AZ242" s="840"/>
      <c r="BA242" s="840"/>
      <c r="BB242" s="841"/>
      <c r="BC242" s="845"/>
      <c r="BD242" s="846"/>
      <c r="BE242" s="846"/>
      <c r="BF242" s="847"/>
    </row>
    <row r="243" spans="2:58" s="63" customFormat="1" ht="13.5" customHeight="1">
      <c r="B243" s="58"/>
      <c r="C243" s="59"/>
      <c r="D243" s="475"/>
      <c r="E243" s="476"/>
      <c r="F243" s="476"/>
      <c r="G243" s="476"/>
      <c r="H243" s="476"/>
      <c r="I243" s="476"/>
      <c r="J243" s="476"/>
      <c r="K243" s="477"/>
      <c r="L243" s="851"/>
      <c r="M243" s="852"/>
      <c r="N243" s="852"/>
      <c r="O243" s="852"/>
      <c r="P243" s="852"/>
      <c r="Q243" s="852"/>
      <c r="R243" s="852"/>
      <c r="S243" s="852"/>
      <c r="T243" s="852"/>
      <c r="U243" s="852"/>
      <c r="V243" s="852"/>
      <c r="W243" s="852"/>
      <c r="X243" s="852"/>
      <c r="Y243" s="852"/>
      <c r="Z243" s="853"/>
      <c r="AA243" s="845"/>
      <c r="AB243" s="846"/>
      <c r="AC243" s="846"/>
      <c r="AD243" s="847"/>
      <c r="AE243" s="475"/>
      <c r="AF243" s="476"/>
      <c r="AG243" s="476"/>
      <c r="AH243" s="476"/>
      <c r="AI243" s="476"/>
      <c r="AJ243" s="476"/>
      <c r="AK243" s="476"/>
      <c r="AL243" s="476"/>
      <c r="AM243" s="477"/>
      <c r="AN243" s="851"/>
      <c r="AO243" s="852"/>
      <c r="AP243" s="852"/>
      <c r="AQ243" s="852"/>
      <c r="AR243" s="852"/>
      <c r="AS243" s="852"/>
      <c r="AT243" s="852"/>
      <c r="AU243" s="852"/>
      <c r="AV243" s="852"/>
      <c r="AW243" s="852"/>
      <c r="AX243" s="852"/>
      <c r="AY243" s="852"/>
      <c r="AZ243" s="852"/>
      <c r="BA243" s="852"/>
      <c r="BB243" s="853"/>
      <c r="BC243" s="845"/>
      <c r="BD243" s="846"/>
      <c r="BE243" s="846"/>
      <c r="BF243" s="847"/>
    </row>
    <row r="244" spans="2:58" s="63" customFormat="1" ht="13.5" customHeight="1">
      <c r="B244" s="58"/>
      <c r="C244" s="59"/>
      <c r="D244" s="448" t="s">
        <v>178</v>
      </c>
      <c r="E244" s="449"/>
      <c r="F244" s="449"/>
      <c r="G244" s="449"/>
      <c r="H244" s="449"/>
      <c r="I244" s="449"/>
      <c r="J244" s="449"/>
      <c r="K244" s="450"/>
      <c r="L244" s="829"/>
      <c r="M244" s="830"/>
      <c r="N244" s="830"/>
      <c r="O244" s="830"/>
      <c r="P244" s="830"/>
      <c r="Q244" s="830"/>
      <c r="R244" s="830"/>
      <c r="S244" s="830"/>
      <c r="T244" s="830"/>
      <c r="U244" s="830"/>
      <c r="V244" s="830"/>
      <c r="W244" s="830"/>
      <c r="X244" s="830"/>
      <c r="Y244" s="830"/>
      <c r="Z244" s="831"/>
      <c r="AA244" s="848"/>
      <c r="AB244" s="849"/>
      <c r="AC244" s="849"/>
      <c r="AD244" s="850"/>
      <c r="AE244" s="448" t="s">
        <v>178</v>
      </c>
      <c r="AF244" s="449"/>
      <c r="AG244" s="449"/>
      <c r="AH244" s="449"/>
      <c r="AI244" s="449"/>
      <c r="AJ244" s="449"/>
      <c r="AK244" s="449"/>
      <c r="AL244" s="449"/>
      <c r="AM244" s="450"/>
      <c r="AN244" s="829"/>
      <c r="AO244" s="830"/>
      <c r="AP244" s="830"/>
      <c r="AQ244" s="830"/>
      <c r="AR244" s="830"/>
      <c r="AS244" s="830"/>
      <c r="AT244" s="830"/>
      <c r="AU244" s="830"/>
      <c r="AV244" s="830"/>
      <c r="AW244" s="830"/>
      <c r="AX244" s="830"/>
      <c r="AY244" s="830"/>
      <c r="AZ244" s="830"/>
      <c r="BA244" s="830"/>
      <c r="BB244" s="831"/>
      <c r="BC244" s="848"/>
      <c r="BD244" s="849"/>
      <c r="BE244" s="849"/>
      <c r="BF244" s="850"/>
    </row>
    <row r="245" spans="2:58" s="63" customFormat="1" ht="13.5" customHeight="1">
      <c r="B245" s="58"/>
      <c r="C245" s="59"/>
      <c r="D245" s="445"/>
      <c r="E245" s="446"/>
      <c r="F245" s="446"/>
      <c r="G245" s="446"/>
      <c r="H245" s="446"/>
      <c r="I245" s="446"/>
      <c r="J245" s="446"/>
      <c r="K245" s="447"/>
      <c r="L245" s="836"/>
      <c r="M245" s="837"/>
      <c r="N245" s="837"/>
      <c r="O245" s="837"/>
      <c r="P245" s="837"/>
      <c r="Q245" s="837"/>
      <c r="R245" s="837"/>
      <c r="S245" s="837"/>
      <c r="T245" s="837"/>
      <c r="U245" s="837"/>
      <c r="V245" s="837"/>
      <c r="W245" s="837"/>
      <c r="X245" s="837"/>
      <c r="Y245" s="837"/>
      <c r="Z245" s="838"/>
      <c r="AA245" s="842"/>
      <c r="AB245" s="843"/>
      <c r="AC245" s="843"/>
      <c r="AD245" s="844"/>
      <c r="AE245" s="445"/>
      <c r="AF245" s="446"/>
      <c r="AG245" s="446"/>
      <c r="AH245" s="446"/>
      <c r="AI245" s="446"/>
      <c r="AJ245" s="446"/>
      <c r="AK245" s="446"/>
      <c r="AL245" s="446"/>
      <c r="AM245" s="447"/>
      <c r="AN245" s="836"/>
      <c r="AO245" s="837"/>
      <c r="AP245" s="837"/>
      <c r="AQ245" s="837"/>
      <c r="AR245" s="837"/>
      <c r="AS245" s="837"/>
      <c r="AT245" s="837"/>
      <c r="AU245" s="837"/>
      <c r="AV245" s="837"/>
      <c r="AW245" s="837"/>
      <c r="AX245" s="837"/>
      <c r="AY245" s="837"/>
      <c r="AZ245" s="837"/>
      <c r="BA245" s="837"/>
      <c r="BB245" s="838"/>
      <c r="BC245" s="842"/>
      <c r="BD245" s="843"/>
      <c r="BE245" s="843"/>
      <c r="BF245" s="844"/>
    </row>
    <row r="246" spans="2:58" s="63" customFormat="1" ht="13.5" customHeight="1">
      <c r="B246" s="58"/>
      <c r="C246" s="59"/>
      <c r="D246" s="475"/>
      <c r="E246" s="476"/>
      <c r="F246" s="476"/>
      <c r="G246" s="476"/>
      <c r="H246" s="476"/>
      <c r="I246" s="476"/>
      <c r="J246" s="476"/>
      <c r="K246" s="477"/>
      <c r="L246" s="839"/>
      <c r="M246" s="840"/>
      <c r="N246" s="840"/>
      <c r="O246" s="840"/>
      <c r="P246" s="840"/>
      <c r="Q246" s="840"/>
      <c r="R246" s="840"/>
      <c r="S246" s="840"/>
      <c r="T246" s="840"/>
      <c r="U246" s="840"/>
      <c r="V246" s="840"/>
      <c r="W246" s="840"/>
      <c r="X246" s="840"/>
      <c r="Y246" s="840"/>
      <c r="Z246" s="841"/>
      <c r="AA246" s="845"/>
      <c r="AB246" s="846"/>
      <c r="AC246" s="846"/>
      <c r="AD246" s="847"/>
      <c r="AE246" s="475"/>
      <c r="AF246" s="476"/>
      <c r="AG246" s="476"/>
      <c r="AH246" s="476"/>
      <c r="AI246" s="476"/>
      <c r="AJ246" s="476"/>
      <c r="AK246" s="476"/>
      <c r="AL246" s="476"/>
      <c r="AM246" s="477"/>
      <c r="AN246" s="839"/>
      <c r="AO246" s="840"/>
      <c r="AP246" s="840"/>
      <c r="AQ246" s="840"/>
      <c r="AR246" s="840"/>
      <c r="AS246" s="840"/>
      <c r="AT246" s="840"/>
      <c r="AU246" s="840"/>
      <c r="AV246" s="840"/>
      <c r="AW246" s="840"/>
      <c r="AX246" s="840"/>
      <c r="AY246" s="840"/>
      <c r="AZ246" s="840"/>
      <c r="BA246" s="840"/>
      <c r="BB246" s="841"/>
      <c r="BC246" s="845"/>
      <c r="BD246" s="846"/>
      <c r="BE246" s="846"/>
      <c r="BF246" s="847"/>
    </row>
    <row r="247" spans="2:58" s="63" customFormat="1" ht="13.5" customHeight="1">
      <c r="B247" s="58"/>
      <c r="C247" s="59"/>
      <c r="D247" s="475"/>
      <c r="E247" s="476"/>
      <c r="F247" s="476"/>
      <c r="G247" s="476"/>
      <c r="H247" s="476"/>
      <c r="I247" s="476"/>
      <c r="J247" s="476"/>
      <c r="K247" s="477"/>
      <c r="L247" s="851"/>
      <c r="M247" s="852"/>
      <c r="N247" s="852"/>
      <c r="O247" s="852"/>
      <c r="P247" s="852"/>
      <c r="Q247" s="852"/>
      <c r="R247" s="852"/>
      <c r="S247" s="852"/>
      <c r="T247" s="852"/>
      <c r="U247" s="852"/>
      <c r="V247" s="852"/>
      <c r="W247" s="852"/>
      <c r="X247" s="852"/>
      <c r="Y247" s="852"/>
      <c r="Z247" s="853"/>
      <c r="AA247" s="845"/>
      <c r="AB247" s="846"/>
      <c r="AC247" s="846"/>
      <c r="AD247" s="847"/>
      <c r="AE247" s="475"/>
      <c r="AF247" s="476"/>
      <c r="AG247" s="476"/>
      <c r="AH247" s="476"/>
      <c r="AI247" s="476"/>
      <c r="AJ247" s="476"/>
      <c r="AK247" s="476"/>
      <c r="AL247" s="476"/>
      <c r="AM247" s="477"/>
      <c r="AN247" s="851"/>
      <c r="AO247" s="852"/>
      <c r="AP247" s="852"/>
      <c r="AQ247" s="852"/>
      <c r="AR247" s="852"/>
      <c r="AS247" s="852"/>
      <c r="AT247" s="852"/>
      <c r="AU247" s="852"/>
      <c r="AV247" s="852"/>
      <c r="AW247" s="852"/>
      <c r="AX247" s="852"/>
      <c r="AY247" s="852"/>
      <c r="AZ247" s="852"/>
      <c r="BA247" s="852"/>
      <c r="BB247" s="853"/>
      <c r="BC247" s="845"/>
      <c r="BD247" s="846"/>
      <c r="BE247" s="846"/>
      <c r="BF247" s="847"/>
    </row>
    <row r="248" spans="2:58" s="63" customFormat="1" ht="13.5" customHeight="1">
      <c r="B248" s="58"/>
      <c r="C248" s="59"/>
      <c r="D248" s="448" t="s">
        <v>178</v>
      </c>
      <c r="E248" s="449"/>
      <c r="F248" s="449"/>
      <c r="G248" s="449"/>
      <c r="H248" s="449"/>
      <c r="I248" s="449"/>
      <c r="J248" s="449"/>
      <c r="K248" s="450"/>
      <c r="L248" s="829"/>
      <c r="M248" s="830"/>
      <c r="N248" s="830"/>
      <c r="O248" s="830"/>
      <c r="P248" s="830"/>
      <c r="Q248" s="830"/>
      <c r="R248" s="830"/>
      <c r="S248" s="830"/>
      <c r="T248" s="830"/>
      <c r="U248" s="830"/>
      <c r="V248" s="830"/>
      <c r="W248" s="830"/>
      <c r="X248" s="830"/>
      <c r="Y248" s="830"/>
      <c r="Z248" s="831"/>
      <c r="AA248" s="848"/>
      <c r="AB248" s="849"/>
      <c r="AC248" s="849"/>
      <c r="AD248" s="850"/>
      <c r="AE248" s="448" t="s">
        <v>181</v>
      </c>
      <c r="AF248" s="449"/>
      <c r="AG248" s="449"/>
      <c r="AH248" s="449"/>
      <c r="AI248" s="449"/>
      <c r="AJ248" s="449"/>
      <c r="AK248" s="449"/>
      <c r="AL248" s="449"/>
      <c r="AM248" s="450"/>
      <c r="AN248" s="829"/>
      <c r="AO248" s="830"/>
      <c r="AP248" s="830"/>
      <c r="AQ248" s="830"/>
      <c r="AR248" s="830"/>
      <c r="AS248" s="830"/>
      <c r="AT248" s="830"/>
      <c r="AU248" s="830"/>
      <c r="AV248" s="830"/>
      <c r="AW248" s="830"/>
      <c r="AX248" s="830"/>
      <c r="AY248" s="830"/>
      <c r="AZ248" s="830"/>
      <c r="BA248" s="830"/>
      <c r="BB248" s="831"/>
      <c r="BC248" s="848"/>
      <c r="BD248" s="849"/>
      <c r="BE248" s="849"/>
      <c r="BF248" s="850"/>
    </row>
    <row r="249" spans="2:58" s="63" customFormat="1" ht="13.5" customHeight="1">
      <c r="B249" s="58"/>
      <c r="C249" s="59"/>
      <c r="D249" s="445"/>
      <c r="E249" s="446"/>
      <c r="F249" s="446"/>
      <c r="G249" s="446"/>
      <c r="H249" s="446"/>
      <c r="I249" s="446"/>
      <c r="J249" s="446"/>
      <c r="K249" s="447"/>
      <c r="L249" s="836"/>
      <c r="M249" s="837"/>
      <c r="N249" s="837"/>
      <c r="O249" s="837"/>
      <c r="P249" s="837"/>
      <c r="Q249" s="837"/>
      <c r="R249" s="837"/>
      <c r="S249" s="837"/>
      <c r="T249" s="837"/>
      <c r="U249" s="837"/>
      <c r="V249" s="837"/>
      <c r="W249" s="837"/>
      <c r="X249" s="837"/>
      <c r="Y249" s="837"/>
      <c r="Z249" s="838"/>
      <c r="AA249" s="842"/>
      <c r="AB249" s="843"/>
      <c r="AC249" s="843"/>
      <c r="AD249" s="844"/>
      <c r="AE249" s="445"/>
      <c r="AF249" s="446"/>
      <c r="AG249" s="446"/>
      <c r="AH249" s="446"/>
      <c r="AI249" s="446"/>
      <c r="AJ249" s="446"/>
      <c r="AK249" s="446"/>
      <c r="AL249" s="446"/>
      <c r="AM249" s="447"/>
      <c r="AN249" s="836"/>
      <c r="AO249" s="837"/>
      <c r="AP249" s="837"/>
      <c r="AQ249" s="837"/>
      <c r="AR249" s="837"/>
      <c r="AS249" s="837"/>
      <c r="AT249" s="837"/>
      <c r="AU249" s="837"/>
      <c r="AV249" s="837"/>
      <c r="AW249" s="837"/>
      <c r="AX249" s="837"/>
      <c r="AY249" s="837"/>
      <c r="AZ249" s="837"/>
      <c r="BA249" s="837"/>
      <c r="BB249" s="838"/>
      <c r="BC249" s="842"/>
      <c r="BD249" s="843"/>
      <c r="BE249" s="843"/>
      <c r="BF249" s="844"/>
    </row>
    <row r="250" spans="2:58" s="63" customFormat="1" ht="13.5" customHeight="1">
      <c r="B250" s="58"/>
      <c r="C250" s="59"/>
      <c r="D250" s="475"/>
      <c r="E250" s="476"/>
      <c r="F250" s="476"/>
      <c r="G250" s="476"/>
      <c r="H250" s="476"/>
      <c r="I250" s="476"/>
      <c r="J250" s="476"/>
      <c r="K250" s="477"/>
      <c r="L250" s="839"/>
      <c r="M250" s="840"/>
      <c r="N250" s="840"/>
      <c r="O250" s="840"/>
      <c r="P250" s="840"/>
      <c r="Q250" s="840"/>
      <c r="R250" s="840"/>
      <c r="S250" s="840"/>
      <c r="T250" s="840"/>
      <c r="U250" s="840"/>
      <c r="V250" s="840"/>
      <c r="W250" s="840"/>
      <c r="X250" s="840"/>
      <c r="Y250" s="840"/>
      <c r="Z250" s="841"/>
      <c r="AA250" s="845"/>
      <c r="AB250" s="846"/>
      <c r="AC250" s="846"/>
      <c r="AD250" s="847"/>
      <c r="AE250" s="475"/>
      <c r="AF250" s="476"/>
      <c r="AG250" s="476"/>
      <c r="AH250" s="476"/>
      <c r="AI250" s="476"/>
      <c r="AJ250" s="476"/>
      <c r="AK250" s="476"/>
      <c r="AL250" s="476"/>
      <c r="AM250" s="477"/>
      <c r="AN250" s="839"/>
      <c r="AO250" s="840"/>
      <c r="AP250" s="840"/>
      <c r="AQ250" s="840"/>
      <c r="AR250" s="840"/>
      <c r="AS250" s="840"/>
      <c r="AT250" s="840"/>
      <c r="AU250" s="840"/>
      <c r="AV250" s="840"/>
      <c r="AW250" s="840"/>
      <c r="AX250" s="840"/>
      <c r="AY250" s="840"/>
      <c r="AZ250" s="840"/>
      <c r="BA250" s="840"/>
      <c r="BB250" s="841"/>
      <c r="BC250" s="845"/>
      <c r="BD250" s="846"/>
      <c r="BE250" s="846"/>
      <c r="BF250" s="847"/>
    </row>
    <row r="251" spans="2:58" s="63" customFormat="1" ht="13.5" customHeight="1">
      <c r="B251" s="58"/>
      <c r="C251" s="59"/>
      <c r="D251" s="475"/>
      <c r="E251" s="476"/>
      <c r="F251" s="476"/>
      <c r="G251" s="476"/>
      <c r="H251" s="476"/>
      <c r="I251" s="476"/>
      <c r="J251" s="476"/>
      <c r="K251" s="477"/>
      <c r="L251" s="851"/>
      <c r="M251" s="852"/>
      <c r="N251" s="852"/>
      <c r="O251" s="852"/>
      <c r="P251" s="852"/>
      <c r="Q251" s="852"/>
      <c r="R251" s="852"/>
      <c r="S251" s="852"/>
      <c r="T251" s="852"/>
      <c r="U251" s="852"/>
      <c r="V251" s="852"/>
      <c r="W251" s="852"/>
      <c r="X251" s="852"/>
      <c r="Y251" s="852"/>
      <c r="Z251" s="853"/>
      <c r="AA251" s="845"/>
      <c r="AB251" s="846"/>
      <c r="AC251" s="846"/>
      <c r="AD251" s="847"/>
      <c r="AE251" s="475"/>
      <c r="AF251" s="476"/>
      <c r="AG251" s="476"/>
      <c r="AH251" s="476"/>
      <c r="AI251" s="476"/>
      <c r="AJ251" s="476"/>
      <c r="AK251" s="476"/>
      <c r="AL251" s="476"/>
      <c r="AM251" s="477"/>
      <c r="AN251" s="851"/>
      <c r="AO251" s="852"/>
      <c r="AP251" s="852"/>
      <c r="AQ251" s="852"/>
      <c r="AR251" s="852"/>
      <c r="AS251" s="852"/>
      <c r="AT251" s="852"/>
      <c r="AU251" s="852"/>
      <c r="AV251" s="852"/>
      <c r="AW251" s="852"/>
      <c r="AX251" s="852"/>
      <c r="AY251" s="852"/>
      <c r="AZ251" s="852"/>
      <c r="BA251" s="852"/>
      <c r="BB251" s="853"/>
      <c r="BC251" s="845"/>
      <c r="BD251" s="846"/>
      <c r="BE251" s="846"/>
      <c r="BF251" s="847"/>
    </row>
    <row r="252" spans="2:58" s="63" customFormat="1" ht="13.5" customHeight="1">
      <c r="B252" s="58"/>
      <c r="C252" s="59"/>
      <c r="D252" s="448" t="s">
        <v>178</v>
      </c>
      <c r="E252" s="449"/>
      <c r="F252" s="449"/>
      <c r="G252" s="449"/>
      <c r="H252" s="449"/>
      <c r="I252" s="449"/>
      <c r="J252" s="449"/>
      <c r="K252" s="450"/>
      <c r="L252" s="829"/>
      <c r="M252" s="830"/>
      <c r="N252" s="830"/>
      <c r="O252" s="830"/>
      <c r="P252" s="830"/>
      <c r="Q252" s="830"/>
      <c r="R252" s="830"/>
      <c r="S252" s="830"/>
      <c r="T252" s="830"/>
      <c r="U252" s="830"/>
      <c r="V252" s="830"/>
      <c r="W252" s="830"/>
      <c r="X252" s="830"/>
      <c r="Y252" s="830"/>
      <c r="Z252" s="831"/>
      <c r="AA252" s="848"/>
      <c r="AB252" s="849"/>
      <c r="AC252" s="849"/>
      <c r="AD252" s="850"/>
      <c r="AE252" s="448" t="s">
        <v>178</v>
      </c>
      <c r="AF252" s="449"/>
      <c r="AG252" s="449"/>
      <c r="AH252" s="449"/>
      <c r="AI252" s="449"/>
      <c r="AJ252" s="449"/>
      <c r="AK252" s="449"/>
      <c r="AL252" s="449"/>
      <c r="AM252" s="450"/>
      <c r="AN252" s="829"/>
      <c r="AO252" s="830"/>
      <c r="AP252" s="830"/>
      <c r="AQ252" s="830"/>
      <c r="AR252" s="830"/>
      <c r="AS252" s="830"/>
      <c r="AT252" s="830"/>
      <c r="AU252" s="830"/>
      <c r="AV252" s="830"/>
      <c r="AW252" s="830"/>
      <c r="AX252" s="830"/>
      <c r="AY252" s="830"/>
      <c r="AZ252" s="830"/>
      <c r="BA252" s="830"/>
      <c r="BB252" s="831"/>
      <c r="BC252" s="848"/>
      <c r="BD252" s="849"/>
      <c r="BE252" s="849"/>
      <c r="BF252" s="850"/>
    </row>
    <row r="253" spans="2:58" s="63" customFormat="1" ht="13.5" customHeight="1">
      <c r="B253" s="58"/>
      <c r="C253" s="59"/>
      <c r="D253" s="445"/>
      <c r="E253" s="446"/>
      <c r="F253" s="446"/>
      <c r="G253" s="446"/>
      <c r="H253" s="446"/>
      <c r="I253" s="446"/>
      <c r="J253" s="446"/>
      <c r="K253" s="447"/>
      <c r="L253" s="836"/>
      <c r="M253" s="837"/>
      <c r="N253" s="837"/>
      <c r="O253" s="837"/>
      <c r="P253" s="837"/>
      <c r="Q253" s="837"/>
      <c r="R253" s="837"/>
      <c r="S253" s="837"/>
      <c r="T253" s="837"/>
      <c r="U253" s="837"/>
      <c r="V253" s="837"/>
      <c r="W253" s="837"/>
      <c r="X253" s="837"/>
      <c r="Y253" s="837"/>
      <c r="Z253" s="838"/>
      <c r="AA253" s="842"/>
      <c r="AB253" s="843"/>
      <c r="AC253" s="843"/>
      <c r="AD253" s="844"/>
      <c r="AE253" s="445"/>
      <c r="AF253" s="446"/>
      <c r="AG253" s="446"/>
      <c r="AH253" s="446"/>
      <c r="AI253" s="446"/>
      <c r="AJ253" s="446"/>
      <c r="AK253" s="446"/>
      <c r="AL253" s="446"/>
      <c r="AM253" s="447"/>
      <c r="AN253" s="836"/>
      <c r="AO253" s="837"/>
      <c r="AP253" s="837"/>
      <c r="AQ253" s="837"/>
      <c r="AR253" s="837"/>
      <c r="AS253" s="837"/>
      <c r="AT253" s="837"/>
      <c r="AU253" s="837"/>
      <c r="AV253" s="837"/>
      <c r="AW253" s="837"/>
      <c r="AX253" s="837"/>
      <c r="AY253" s="837"/>
      <c r="AZ253" s="837"/>
      <c r="BA253" s="837"/>
      <c r="BB253" s="838"/>
      <c r="BC253" s="842"/>
      <c r="BD253" s="843"/>
      <c r="BE253" s="843"/>
      <c r="BF253" s="844"/>
    </row>
    <row r="254" spans="2:58" s="63" customFormat="1" ht="13.5" customHeight="1">
      <c r="B254" s="58"/>
      <c r="C254" s="59"/>
      <c r="D254" s="475"/>
      <c r="E254" s="476"/>
      <c r="F254" s="476"/>
      <c r="G254" s="476"/>
      <c r="H254" s="476"/>
      <c r="I254" s="476"/>
      <c r="J254" s="476"/>
      <c r="K254" s="477"/>
      <c r="L254" s="839"/>
      <c r="M254" s="840"/>
      <c r="N254" s="840"/>
      <c r="O254" s="840"/>
      <c r="P254" s="840"/>
      <c r="Q254" s="840"/>
      <c r="R254" s="840"/>
      <c r="S254" s="840"/>
      <c r="T254" s="840"/>
      <c r="U254" s="840"/>
      <c r="V254" s="840"/>
      <c r="W254" s="840"/>
      <c r="X254" s="840"/>
      <c r="Y254" s="840"/>
      <c r="Z254" s="841"/>
      <c r="AA254" s="845"/>
      <c r="AB254" s="846"/>
      <c r="AC254" s="846"/>
      <c r="AD254" s="847"/>
      <c r="AE254" s="475"/>
      <c r="AF254" s="476"/>
      <c r="AG254" s="476"/>
      <c r="AH254" s="476"/>
      <c r="AI254" s="476"/>
      <c r="AJ254" s="476"/>
      <c r="AK254" s="476"/>
      <c r="AL254" s="476"/>
      <c r="AM254" s="477"/>
      <c r="AN254" s="839"/>
      <c r="AO254" s="840"/>
      <c r="AP254" s="840"/>
      <c r="AQ254" s="840"/>
      <c r="AR254" s="840"/>
      <c r="AS254" s="840"/>
      <c r="AT254" s="840"/>
      <c r="AU254" s="840"/>
      <c r="AV254" s="840"/>
      <c r="AW254" s="840"/>
      <c r="AX254" s="840"/>
      <c r="AY254" s="840"/>
      <c r="AZ254" s="840"/>
      <c r="BA254" s="840"/>
      <c r="BB254" s="841"/>
      <c r="BC254" s="845"/>
      <c r="BD254" s="846"/>
      <c r="BE254" s="846"/>
      <c r="BF254" s="847"/>
    </row>
    <row r="255" spans="2:58" s="63" customFormat="1" ht="13.5" customHeight="1">
      <c r="B255" s="58"/>
      <c r="C255" s="59"/>
      <c r="D255" s="475"/>
      <c r="E255" s="476"/>
      <c r="F255" s="476"/>
      <c r="G255" s="476"/>
      <c r="H255" s="476"/>
      <c r="I255" s="476"/>
      <c r="J255" s="476"/>
      <c r="K255" s="477"/>
      <c r="L255" s="851"/>
      <c r="M255" s="852"/>
      <c r="N255" s="852"/>
      <c r="O255" s="852"/>
      <c r="P255" s="852"/>
      <c r="Q255" s="852"/>
      <c r="R255" s="852"/>
      <c r="S255" s="852"/>
      <c r="T255" s="852"/>
      <c r="U255" s="852"/>
      <c r="V255" s="852"/>
      <c r="W255" s="852"/>
      <c r="X255" s="852"/>
      <c r="Y255" s="852"/>
      <c r="Z255" s="853"/>
      <c r="AA255" s="845"/>
      <c r="AB255" s="846"/>
      <c r="AC255" s="846"/>
      <c r="AD255" s="847"/>
      <c r="AE255" s="475"/>
      <c r="AF255" s="476"/>
      <c r="AG255" s="476"/>
      <c r="AH255" s="476"/>
      <c r="AI255" s="476"/>
      <c r="AJ255" s="476"/>
      <c r="AK255" s="476"/>
      <c r="AL255" s="476"/>
      <c r="AM255" s="477"/>
      <c r="AN255" s="851"/>
      <c r="AO255" s="852"/>
      <c r="AP255" s="852"/>
      <c r="AQ255" s="852"/>
      <c r="AR255" s="852"/>
      <c r="AS255" s="852"/>
      <c r="AT255" s="852"/>
      <c r="AU255" s="852"/>
      <c r="AV255" s="852"/>
      <c r="AW255" s="852"/>
      <c r="AX255" s="852"/>
      <c r="AY255" s="852"/>
      <c r="AZ255" s="852"/>
      <c r="BA255" s="852"/>
      <c r="BB255" s="853"/>
      <c r="BC255" s="845"/>
      <c r="BD255" s="846"/>
      <c r="BE255" s="846"/>
      <c r="BF255" s="847"/>
    </row>
    <row r="256" spans="2:58" s="63" customFormat="1" ht="13.5" customHeight="1">
      <c r="B256" s="58"/>
      <c r="C256" s="59"/>
      <c r="D256" s="448" t="s">
        <v>180</v>
      </c>
      <c r="E256" s="449"/>
      <c r="F256" s="449"/>
      <c r="G256" s="449"/>
      <c r="H256" s="449"/>
      <c r="I256" s="449"/>
      <c r="J256" s="449"/>
      <c r="K256" s="450"/>
      <c r="L256" s="829"/>
      <c r="M256" s="830"/>
      <c r="N256" s="830"/>
      <c r="O256" s="830"/>
      <c r="P256" s="830"/>
      <c r="Q256" s="830"/>
      <c r="R256" s="830"/>
      <c r="S256" s="830"/>
      <c r="T256" s="830"/>
      <c r="U256" s="830"/>
      <c r="V256" s="830"/>
      <c r="W256" s="830"/>
      <c r="X256" s="830"/>
      <c r="Y256" s="830"/>
      <c r="Z256" s="831"/>
      <c r="AA256" s="848"/>
      <c r="AB256" s="849"/>
      <c r="AC256" s="849"/>
      <c r="AD256" s="850"/>
      <c r="AE256" s="448" t="s">
        <v>178</v>
      </c>
      <c r="AF256" s="449"/>
      <c r="AG256" s="449"/>
      <c r="AH256" s="449"/>
      <c r="AI256" s="449"/>
      <c r="AJ256" s="449"/>
      <c r="AK256" s="449"/>
      <c r="AL256" s="449"/>
      <c r="AM256" s="450"/>
      <c r="AN256" s="829"/>
      <c r="AO256" s="830"/>
      <c r="AP256" s="830"/>
      <c r="AQ256" s="830"/>
      <c r="AR256" s="830"/>
      <c r="AS256" s="830"/>
      <c r="AT256" s="830"/>
      <c r="AU256" s="830"/>
      <c r="AV256" s="830"/>
      <c r="AW256" s="830"/>
      <c r="AX256" s="830"/>
      <c r="AY256" s="830"/>
      <c r="AZ256" s="830"/>
      <c r="BA256" s="830"/>
      <c r="BB256" s="831"/>
      <c r="BC256" s="848"/>
      <c r="BD256" s="849"/>
      <c r="BE256" s="849"/>
      <c r="BF256" s="850"/>
    </row>
    <row r="257" spans="2:58" s="63" customFormat="1" ht="13.5" customHeight="1">
      <c r="B257" s="58"/>
      <c r="C257" s="59"/>
      <c r="D257" s="445"/>
      <c r="E257" s="446"/>
      <c r="F257" s="446"/>
      <c r="G257" s="446"/>
      <c r="H257" s="446"/>
      <c r="I257" s="446"/>
      <c r="J257" s="446"/>
      <c r="K257" s="447"/>
      <c r="L257" s="836"/>
      <c r="M257" s="837"/>
      <c r="N257" s="837"/>
      <c r="O257" s="837"/>
      <c r="P257" s="837"/>
      <c r="Q257" s="837"/>
      <c r="R257" s="837"/>
      <c r="S257" s="837"/>
      <c r="T257" s="837"/>
      <c r="U257" s="837"/>
      <c r="V257" s="837"/>
      <c r="W257" s="837"/>
      <c r="X257" s="837"/>
      <c r="Y257" s="837"/>
      <c r="Z257" s="838"/>
      <c r="AA257" s="842"/>
      <c r="AB257" s="843"/>
      <c r="AC257" s="843"/>
      <c r="AD257" s="844"/>
      <c r="AE257" s="445"/>
      <c r="AF257" s="446"/>
      <c r="AG257" s="446"/>
      <c r="AH257" s="446"/>
      <c r="AI257" s="446"/>
      <c r="AJ257" s="446"/>
      <c r="AK257" s="446"/>
      <c r="AL257" s="446"/>
      <c r="AM257" s="447"/>
      <c r="AN257" s="836"/>
      <c r="AO257" s="837"/>
      <c r="AP257" s="837"/>
      <c r="AQ257" s="837"/>
      <c r="AR257" s="837"/>
      <c r="AS257" s="837"/>
      <c r="AT257" s="837"/>
      <c r="AU257" s="837"/>
      <c r="AV257" s="837"/>
      <c r="AW257" s="837"/>
      <c r="AX257" s="837"/>
      <c r="AY257" s="837"/>
      <c r="AZ257" s="837"/>
      <c r="BA257" s="837"/>
      <c r="BB257" s="838"/>
      <c r="BC257" s="842"/>
      <c r="BD257" s="843"/>
      <c r="BE257" s="843"/>
      <c r="BF257" s="844"/>
    </row>
    <row r="258" spans="2:58" s="63" customFormat="1" ht="13.5" customHeight="1">
      <c r="B258" s="58"/>
      <c r="C258" s="59"/>
      <c r="D258" s="475"/>
      <c r="E258" s="476"/>
      <c r="F258" s="476"/>
      <c r="G258" s="476"/>
      <c r="H258" s="476"/>
      <c r="I258" s="476"/>
      <c r="J258" s="476"/>
      <c r="K258" s="477"/>
      <c r="L258" s="839"/>
      <c r="M258" s="840"/>
      <c r="N258" s="840"/>
      <c r="O258" s="840"/>
      <c r="P258" s="840"/>
      <c r="Q258" s="840"/>
      <c r="R258" s="840"/>
      <c r="S258" s="840"/>
      <c r="T258" s="840"/>
      <c r="U258" s="840"/>
      <c r="V258" s="840"/>
      <c r="W258" s="840"/>
      <c r="X258" s="840"/>
      <c r="Y258" s="840"/>
      <c r="Z258" s="841"/>
      <c r="AA258" s="845"/>
      <c r="AB258" s="846"/>
      <c r="AC258" s="846"/>
      <c r="AD258" s="847"/>
      <c r="AE258" s="475"/>
      <c r="AF258" s="476"/>
      <c r="AG258" s="476"/>
      <c r="AH258" s="476"/>
      <c r="AI258" s="476"/>
      <c r="AJ258" s="476"/>
      <c r="AK258" s="476"/>
      <c r="AL258" s="476"/>
      <c r="AM258" s="477"/>
      <c r="AN258" s="839"/>
      <c r="AO258" s="840"/>
      <c r="AP258" s="840"/>
      <c r="AQ258" s="840"/>
      <c r="AR258" s="840"/>
      <c r="AS258" s="840"/>
      <c r="AT258" s="840"/>
      <c r="AU258" s="840"/>
      <c r="AV258" s="840"/>
      <c r="AW258" s="840"/>
      <c r="AX258" s="840"/>
      <c r="AY258" s="840"/>
      <c r="AZ258" s="840"/>
      <c r="BA258" s="840"/>
      <c r="BB258" s="841"/>
      <c r="BC258" s="845"/>
      <c r="BD258" s="846"/>
      <c r="BE258" s="846"/>
      <c r="BF258" s="847"/>
    </row>
    <row r="259" spans="2:58" s="63" customFormat="1" ht="13.5" customHeight="1">
      <c r="B259" s="58"/>
      <c r="C259" s="59"/>
      <c r="D259" s="475"/>
      <c r="E259" s="476"/>
      <c r="F259" s="476"/>
      <c r="G259" s="476"/>
      <c r="H259" s="476"/>
      <c r="I259" s="476"/>
      <c r="J259" s="476"/>
      <c r="K259" s="477"/>
      <c r="L259" s="851"/>
      <c r="M259" s="852"/>
      <c r="N259" s="852"/>
      <c r="O259" s="852"/>
      <c r="P259" s="852"/>
      <c r="Q259" s="852"/>
      <c r="R259" s="852"/>
      <c r="S259" s="852"/>
      <c r="T259" s="852"/>
      <c r="U259" s="852"/>
      <c r="V259" s="852"/>
      <c r="W259" s="852"/>
      <c r="X259" s="852"/>
      <c r="Y259" s="852"/>
      <c r="Z259" s="853"/>
      <c r="AA259" s="845"/>
      <c r="AB259" s="846"/>
      <c r="AC259" s="846"/>
      <c r="AD259" s="847"/>
      <c r="AE259" s="475"/>
      <c r="AF259" s="476"/>
      <c r="AG259" s="476"/>
      <c r="AH259" s="476"/>
      <c r="AI259" s="476"/>
      <c r="AJ259" s="476"/>
      <c r="AK259" s="476"/>
      <c r="AL259" s="476"/>
      <c r="AM259" s="477"/>
      <c r="AN259" s="851"/>
      <c r="AO259" s="852"/>
      <c r="AP259" s="852"/>
      <c r="AQ259" s="852"/>
      <c r="AR259" s="852"/>
      <c r="AS259" s="852"/>
      <c r="AT259" s="852"/>
      <c r="AU259" s="852"/>
      <c r="AV259" s="852"/>
      <c r="AW259" s="852"/>
      <c r="AX259" s="852"/>
      <c r="AY259" s="852"/>
      <c r="AZ259" s="852"/>
      <c r="BA259" s="852"/>
      <c r="BB259" s="853"/>
      <c r="BC259" s="845"/>
      <c r="BD259" s="846"/>
      <c r="BE259" s="846"/>
      <c r="BF259" s="847"/>
    </row>
    <row r="260" spans="2:58" s="63" customFormat="1" ht="13.5" customHeight="1">
      <c r="B260" s="58"/>
      <c r="C260" s="59"/>
      <c r="D260" s="448" t="s">
        <v>178</v>
      </c>
      <c r="E260" s="449"/>
      <c r="F260" s="449"/>
      <c r="G260" s="449"/>
      <c r="H260" s="449"/>
      <c r="I260" s="449"/>
      <c r="J260" s="449"/>
      <c r="K260" s="450"/>
      <c r="L260" s="829"/>
      <c r="M260" s="830"/>
      <c r="N260" s="830"/>
      <c r="O260" s="830"/>
      <c r="P260" s="830"/>
      <c r="Q260" s="830"/>
      <c r="R260" s="830"/>
      <c r="S260" s="830"/>
      <c r="T260" s="830"/>
      <c r="U260" s="830"/>
      <c r="V260" s="830"/>
      <c r="W260" s="830"/>
      <c r="X260" s="830"/>
      <c r="Y260" s="830"/>
      <c r="Z260" s="831"/>
      <c r="AA260" s="848"/>
      <c r="AB260" s="849"/>
      <c r="AC260" s="849"/>
      <c r="AD260" s="850"/>
      <c r="AE260" s="448" t="s">
        <v>180</v>
      </c>
      <c r="AF260" s="449"/>
      <c r="AG260" s="449"/>
      <c r="AH260" s="449"/>
      <c r="AI260" s="449"/>
      <c r="AJ260" s="449"/>
      <c r="AK260" s="449"/>
      <c r="AL260" s="449"/>
      <c r="AM260" s="450"/>
      <c r="AN260" s="829"/>
      <c r="AO260" s="830"/>
      <c r="AP260" s="830"/>
      <c r="AQ260" s="830"/>
      <c r="AR260" s="830"/>
      <c r="AS260" s="830"/>
      <c r="AT260" s="830"/>
      <c r="AU260" s="830"/>
      <c r="AV260" s="830"/>
      <c r="AW260" s="830"/>
      <c r="AX260" s="830"/>
      <c r="AY260" s="830"/>
      <c r="AZ260" s="830"/>
      <c r="BA260" s="830"/>
      <c r="BB260" s="831"/>
      <c r="BC260" s="848"/>
      <c r="BD260" s="849"/>
      <c r="BE260" s="849"/>
      <c r="BF260" s="850"/>
    </row>
    <row r="261" spans="2:58" s="63" customFormat="1" ht="13.5" customHeight="1">
      <c r="B261" s="58"/>
      <c r="C261" s="59"/>
      <c r="D261" s="445"/>
      <c r="E261" s="446"/>
      <c r="F261" s="446"/>
      <c r="G261" s="446"/>
      <c r="H261" s="446"/>
      <c r="I261" s="446"/>
      <c r="J261" s="446"/>
      <c r="K261" s="447"/>
      <c r="L261" s="836"/>
      <c r="M261" s="837"/>
      <c r="N261" s="837"/>
      <c r="O261" s="837"/>
      <c r="P261" s="837"/>
      <c r="Q261" s="837"/>
      <c r="R261" s="837"/>
      <c r="S261" s="837"/>
      <c r="T261" s="837"/>
      <c r="U261" s="837"/>
      <c r="V261" s="837"/>
      <c r="W261" s="837"/>
      <c r="X261" s="837"/>
      <c r="Y261" s="837"/>
      <c r="Z261" s="838"/>
      <c r="AA261" s="842"/>
      <c r="AB261" s="843"/>
      <c r="AC261" s="843"/>
      <c r="AD261" s="844"/>
      <c r="AE261" s="445"/>
      <c r="AF261" s="446"/>
      <c r="AG261" s="446"/>
      <c r="AH261" s="446"/>
      <c r="AI261" s="446"/>
      <c r="AJ261" s="446"/>
      <c r="AK261" s="446"/>
      <c r="AL261" s="446"/>
      <c r="AM261" s="447"/>
      <c r="AN261" s="836"/>
      <c r="AO261" s="837"/>
      <c r="AP261" s="837"/>
      <c r="AQ261" s="837"/>
      <c r="AR261" s="837"/>
      <c r="AS261" s="837"/>
      <c r="AT261" s="837"/>
      <c r="AU261" s="837"/>
      <c r="AV261" s="837"/>
      <c r="AW261" s="837"/>
      <c r="AX261" s="837"/>
      <c r="AY261" s="837"/>
      <c r="AZ261" s="837"/>
      <c r="BA261" s="837"/>
      <c r="BB261" s="838"/>
      <c r="BC261" s="842"/>
      <c r="BD261" s="843"/>
      <c r="BE261" s="843"/>
      <c r="BF261" s="844"/>
    </row>
    <row r="262" spans="2:58" s="63" customFormat="1" ht="13.5" customHeight="1">
      <c r="B262" s="58"/>
      <c r="C262" s="59"/>
      <c r="D262" s="475"/>
      <c r="E262" s="476"/>
      <c r="F262" s="476"/>
      <c r="G262" s="476"/>
      <c r="H262" s="476"/>
      <c r="I262" s="476"/>
      <c r="J262" s="476"/>
      <c r="K262" s="477"/>
      <c r="L262" s="839"/>
      <c r="M262" s="840"/>
      <c r="N262" s="840"/>
      <c r="O262" s="840"/>
      <c r="P262" s="840"/>
      <c r="Q262" s="840"/>
      <c r="R262" s="840"/>
      <c r="S262" s="840"/>
      <c r="T262" s="840"/>
      <c r="U262" s="840"/>
      <c r="V262" s="840"/>
      <c r="W262" s="840"/>
      <c r="X262" s="840"/>
      <c r="Y262" s="840"/>
      <c r="Z262" s="841"/>
      <c r="AA262" s="845"/>
      <c r="AB262" s="846"/>
      <c r="AC262" s="846"/>
      <c r="AD262" s="847"/>
      <c r="AE262" s="475"/>
      <c r="AF262" s="476"/>
      <c r="AG262" s="476"/>
      <c r="AH262" s="476"/>
      <c r="AI262" s="476"/>
      <c r="AJ262" s="476"/>
      <c r="AK262" s="476"/>
      <c r="AL262" s="476"/>
      <c r="AM262" s="477"/>
      <c r="AN262" s="839"/>
      <c r="AO262" s="840"/>
      <c r="AP262" s="840"/>
      <c r="AQ262" s="840"/>
      <c r="AR262" s="840"/>
      <c r="AS262" s="840"/>
      <c r="AT262" s="840"/>
      <c r="AU262" s="840"/>
      <c r="AV262" s="840"/>
      <c r="AW262" s="840"/>
      <c r="AX262" s="840"/>
      <c r="AY262" s="840"/>
      <c r="AZ262" s="840"/>
      <c r="BA262" s="840"/>
      <c r="BB262" s="841"/>
      <c r="BC262" s="845"/>
      <c r="BD262" s="846"/>
      <c r="BE262" s="846"/>
      <c r="BF262" s="847"/>
    </row>
    <row r="263" spans="2:58" s="63" customFormat="1" ht="13.5" customHeight="1">
      <c r="B263" s="58"/>
      <c r="C263" s="59"/>
      <c r="D263" s="475"/>
      <c r="E263" s="476"/>
      <c r="F263" s="476"/>
      <c r="G263" s="476"/>
      <c r="H263" s="476"/>
      <c r="I263" s="476"/>
      <c r="J263" s="476"/>
      <c r="K263" s="477"/>
      <c r="L263" s="851"/>
      <c r="M263" s="852"/>
      <c r="N263" s="852"/>
      <c r="O263" s="852"/>
      <c r="P263" s="852"/>
      <c r="Q263" s="852"/>
      <c r="R263" s="852"/>
      <c r="S263" s="852"/>
      <c r="T263" s="852"/>
      <c r="U263" s="852"/>
      <c r="V263" s="852"/>
      <c r="W263" s="852"/>
      <c r="X263" s="852"/>
      <c r="Y263" s="852"/>
      <c r="Z263" s="853"/>
      <c r="AA263" s="845"/>
      <c r="AB263" s="846"/>
      <c r="AC263" s="846"/>
      <c r="AD263" s="847"/>
      <c r="AE263" s="475"/>
      <c r="AF263" s="476"/>
      <c r="AG263" s="476"/>
      <c r="AH263" s="476"/>
      <c r="AI263" s="476"/>
      <c r="AJ263" s="476"/>
      <c r="AK263" s="476"/>
      <c r="AL263" s="476"/>
      <c r="AM263" s="477"/>
      <c r="AN263" s="851"/>
      <c r="AO263" s="852"/>
      <c r="AP263" s="852"/>
      <c r="AQ263" s="852"/>
      <c r="AR263" s="852"/>
      <c r="AS263" s="852"/>
      <c r="AT263" s="852"/>
      <c r="AU263" s="852"/>
      <c r="AV263" s="852"/>
      <c r="AW263" s="852"/>
      <c r="AX263" s="852"/>
      <c r="AY263" s="852"/>
      <c r="AZ263" s="852"/>
      <c r="BA263" s="852"/>
      <c r="BB263" s="853"/>
      <c r="BC263" s="845"/>
      <c r="BD263" s="846"/>
      <c r="BE263" s="846"/>
      <c r="BF263" s="847"/>
    </row>
    <row r="264" spans="2:58" s="63" customFormat="1" ht="13.5" customHeight="1">
      <c r="B264" s="58"/>
      <c r="C264" s="59"/>
      <c r="D264" s="448" t="s">
        <v>179</v>
      </c>
      <c r="E264" s="449"/>
      <c r="F264" s="449"/>
      <c r="G264" s="449"/>
      <c r="H264" s="449"/>
      <c r="I264" s="449"/>
      <c r="J264" s="449"/>
      <c r="K264" s="450"/>
      <c r="L264" s="829"/>
      <c r="M264" s="830"/>
      <c r="N264" s="830"/>
      <c r="O264" s="830"/>
      <c r="P264" s="830"/>
      <c r="Q264" s="830"/>
      <c r="R264" s="830"/>
      <c r="S264" s="830"/>
      <c r="T264" s="830"/>
      <c r="U264" s="830"/>
      <c r="V264" s="830"/>
      <c r="W264" s="830"/>
      <c r="X264" s="830"/>
      <c r="Y264" s="830"/>
      <c r="Z264" s="831"/>
      <c r="AA264" s="848"/>
      <c r="AB264" s="849"/>
      <c r="AC264" s="849"/>
      <c r="AD264" s="850"/>
      <c r="AE264" s="448" t="s">
        <v>178</v>
      </c>
      <c r="AF264" s="449"/>
      <c r="AG264" s="449"/>
      <c r="AH264" s="449"/>
      <c r="AI264" s="449"/>
      <c r="AJ264" s="449"/>
      <c r="AK264" s="449"/>
      <c r="AL264" s="449"/>
      <c r="AM264" s="450"/>
      <c r="AN264" s="829"/>
      <c r="AO264" s="830"/>
      <c r="AP264" s="830"/>
      <c r="AQ264" s="830"/>
      <c r="AR264" s="830"/>
      <c r="AS264" s="830"/>
      <c r="AT264" s="830"/>
      <c r="AU264" s="830"/>
      <c r="AV264" s="830"/>
      <c r="AW264" s="830"/>
      <c r="AX264" s="830"/>
      <c r="AY264" s="830"/>
      <c r="AZ264" s="830"/>
      <c r="BA264" s="830"/>
      <c r="BB264" s="831"/>
      <c r="BC264" s="848"/>
      <c r="BD264" s="849"/>
      <c r="BE264" s="849"/>
      <c r="BF264" s="850"/>
    </row>
    <row r="265" spans="2:58" s="63" customFormat="1" ht="13.5" customHeight="1">
      <c r="B265" s="58"/>
      <c r="C265" s="59"/>
      <c r="D265" s="445"/>
      <c r="E265" s="446"/>
      <c r="F265" s="446"/>
      <c r="G265" s="446"/>
      <c r="H265" s="446"/>
      <c r="I265" s="446"/>
      <c r="J265" s="446"/>
      <c r="K265" s="447"/>
      <c r="L265" s="836"/>
      <c r="M265" s="837"/>
      <c r="N265" s="837"/>
      <c r="O265" s="837"/>
      <c r="P265" s="837"/>
      <c r="Q265" s="837"/>
      <c r="R265" s="837"/>
      <c r="S265" s="837"/>
      <c r="T265" s="837"/>
      <c r="U265" s="837"/>
      <c r="V265" s="837"/>
      <c r="W265" s="837"/>
      <c r="X265" s="837"/>
      <c r="Y265" s="837"/>
      <c r="Z265" s="838"/>
      <c r="AA265" s="842"/>
      <c r="AB265" s="843"/>
      <c r="AC265" s="843"/>
      <c r="AD265" s="844"/>
      <c r="AE265" s="445"/>
      <c r="AF265" s="446"/>
      <c r="AG265" s="446"/>
      <c r="AH265" s="446"/>
      <c r="AI265" s="446"/>
      <c r="AJ265" s="446"/>
      <c r="AK265" s="446"/>
      <c r="AL265" s="446"/>
      <c r="AM265" s="447"/>
      <c r="AN265" s="836"/>
      <c r="AO265" s="837"/>
      <c r="AP265" s="837"/>
      <c r="AQ265" s="837"/>
      <c r="AR265" s="837"/>
      <c r="AS265" s="837"/>
      <c r="AT265" s="837"/>
      <c r="AU265" s="837"/>
      <c r="AV265" s="837"/>
      <c r="AW265" s="837"/>
      <c r="AX265" s="837"/>
      <c r="AY265" s="837"/>
      <c r="AZ265" s="837"/>
      <c r="BA265" s="837"/>
      <c r="BB265" s="838"/>
      <c r="BC265" s="842"/>
      <c r="BD265" s="843"/>
      <c r="BE265" s="843"/>
      <c r="BF265" s="844"/>
    </row>
    <row r="266" spans="2:58" s="63" customFormat="1" ht="13.5" customHeight="1">
      <c r="B266" s="58"/>
      <c r="C266" s="59"/>
      <c r="D266" s="475"/>
      <c r="E266" s="476"/>
      <c r="F266" s="476"/>
      <c r="G266" s="476"/>
      <c r="H266" s="476"/>
      <c r="I266" s="476"/>
      <c r="J266" s="476"/>
      <c r="K266" s="477"/>
      <c r="L266" s="839"/>
      <c r="M266" s="840"/>
      <c r="N266" s="840"/>
      <c r="O266" s="840"/>
      <c r="P266" s="840"/>
      <c r="Q266" s="840"/>
      <c r="R266" s="840"/>
      <c r="S266" s="840"/>
      <c r="T266" s="840"/>
      <c r="U266" s="840"/>
      <c r="V266" s="840"/>
      <c r="W266" s="840"/>
      <c r="X266" s="840"/>
      <c r="Y266" s="840"/>
      <c r="Z266" s="841"/>
      <c r="AA266" s="845"/>
      <c r="AB266" s="846"/>
      <c r="AC266" s="846"/>
      <c r="AD266" s="847"/>
      <c r="AE266" s="475"/>
      <c r="AF266" s="476"/>
      <c r="AG266" s="476"/>
      <c r="AH266" s="476"/>
      <c r="AI266" s="476"/>
      <c r="AJ266" s="476"/>
      <c r="AK266" s="476"/>
      <c r="AL266" s="476"/>
      <c r="AM266" s="477"/>
      <c r="AN266" s="839"/>
      <c r="AO266" s="840"/>
      <c r="AP266" s="840"/>
      <c r="AQ266" s="840"/>
      <c r="AR266" s="840"/>
      <c r="AS266" s="840"/>
      <c r="AT266" s="840"/>
      <c r="AU266" s="840"/>
      <c r="AV266" s="840"/>
      <c r="AW266" s="840"/>
      <c r="AX266" s="840"/>
      <c r="AY266" s="840"/>
      <c r="AZ266" s="840"/>
      <c r="BA266" s="840"/>
      <c r="BB266" s="841"/>
      <c r="BC266" s="845"/>
      <c r="BD266" s="846"/>
      <c r="BE266" s="846"/>
      <c r="BF266" s="847"/>
    </row>
    <row r="267" spans="2:58" s="63" customFormat="1" ht="13.5" customHeight="1">
      <c r="B267" s="58"/>
      <c r="C267" s="59"/>
      <c r="D267" s="475"/>
      <c r="E267" s="476"/>
      <c r="F267" s="476"/>
      <c r="G267" s="476"/>
      <c r="H267" s="476"/>
      <c r="I267" s="476"/>
      <c r="J267" s="476"/>
      <c r="K267" s="477"/>
      <c r="L267" s="851"/>
      <c r="M267" s="852"/>
      <c r="N267" s="852"/>
      <c r="O267" s="852"/>
      <c r="P267" s="852"/>
      <c r="Q267" s="852"/>
      <c r="R267" s="852"/>
      <c r="S267" s="852"/>
      <c r="T267" s="852"/>
      <c r="U267" s="852"/>
      <c r="V267" s="852"/>
      <c r="W267" s="852"/>
      <c r="X267" s="852"/>
      <c r="Y267" s="852"/>
      <c r="Z267" s="853"/>
      <c r="AA267" s="845"/>
      <c r="AB267" s="846"/>
      <c r="AC267" s="846"/>
      <c r="AD267" s="847"/>
      <c r="AE267" s="475"/>
      <c r="AF267" s="476"/>
      <c r="AG267" s="476"/>
      <c r="AH267" s="476"/>
      <c r="AI267" s="476"/>
      <c r="AJ267" s="476"/>
      <c r="AK267" s="476"/>
      <c r="AL267" s="476"/>
      <c r="AM267" s="477"/>
      <c r="AN267" s="851"/>
      <c r="AO267" s="852"/>
      <c r="AP267" s="852"/>
      <c r="AQ267" s="852"/>
      <c r="AR267" s="852"/>
      <c r="AS267" s="852"/>
      <c r="AT267" s="852"/>
      <c r="AU267" s="852"/>
      <c r="AV267" s="852"/>
      <c r="AW267" s="852"/>
      <c r="AX267" s="852"/>
      <c r="AY267" s="852"/>
      <c r="AZ267" s="852"/>
      <c r="BA267" s="852"/>
      <c r="BB267" s="853"/>
      <c r="BC267" s="845"/>
      <c r="BD267" s="846"/>
      <c r="BE267" s="846"/>
      <c r="BF267" s="847"/>
    </row>
    <row r="268" spans="2:58" s="63" customFormat="1" ht="13.5" customHeight="1">
      <c r="B268" s="58"/>
      <c r="C268" s="59"/>
      <c r="D268" s="448" t="s">
        <v>178</v>
      </c>
      <c r="E268" s="449"/>
      <c r="F268" s="449"/>
      <c r="G268" s="449"/>
      <c r="H268" s="449"/>
      <c r="I268" s="449"/>
      <c r="J268" s="449"/>
      <c r="K268" s="450"/>
      <c r="L268" s="829"/>
      <c r="M268" s="830"/>
      <c r="N268" s="830"/>
      <c r="O268" s="830"/>
      <c r="P268" s="830"/>
      <c r="Q268" s="830"/>
      <c r="R268" s="830"/>
      <c r="S268" s="830"/>
      <c r="T268" s="830"/>
      <c r="U268" s="830"/>
      <c r="V268" s="830"/>
      <c r="W268" s="830"/>
      <c r="X268" s="830"/>
      <c r="Y268" s="830"/>
      <c r="Z268" s="831"/>
      <c r="AA268" s="848"/>
      <c r="AB268" s="849"/>
      <c r="AC268" s="849"/>
      <c r="AD268" s="850"/>
      <c r="AE268" s="448" t="s">
        <v>178</v>
      </c>
      <c r="AF268" s="449"/>
      <c r="AG268" s="449"/>
      <c r="AH268" s="449"/>
      <c r="AI268" s="449"/>
      <c r="AJ268" s="449"/>
      <c r="AK268" s="449"/>
      <c r="AL268" s="449"/>
      <c r="AM268" s="450"/>
      <c r="AN268" s="829"/>
      <c r="AO268" s="830"/>
      <c r="AP268" s="830"/>
      <c r="AQ268" s="830"/>
      <c r="AR268" s="830"/>
      <c r="AS268" s="830"/>
      <c r="AT268" s="830"/>
      <c r="AU268" s="830"/>
      <c r="AV268" s="830"/>
      <c r="AW268" s="830"/>
      <c r="AX268" s="830"/>
      <c r="AY268" s="830"/>
      <c r="AZ268" s="830"/>
      <c r="BA268" s="830"/>
      <c r="BB268" s="831"/>
      <c r="BC268" s="848"/>
      <c r="BD268" s="849"/>
      <c r="BE268" s="849"/>
      <c r="BF268" s="850"/>
    </row>
    <row r="269" spans="2:58" s="63" customFormat="1" ht="13.5" customHeight="1">
      <c r="B269" s="58"/>
      <c r="C269" s="59"/>
      <c r="D269" s="445"/>
      <c r="E269" s="446"/>
      <c r="F269" s="446"/>
      <c r="G269" s="446"/>
      <c r="H269" s="446"/>
      <c r="I269" s="446"/>
      <c r="J269" s="446"/>
      <c r="K269" s="447"/>
      <c r="L269" s="836"/>
      <c r="M269" s="837"/>
      <c r="N269" s="837"/>
      <c r="O269" s="837"/>
      <c r="P269" s="837"/>
      <c r="Q269" s="837"/>
      <c r="R269" s="837"/>
      <c r="S269" s="837"/>
      <c r="T269" s="837"/>
      <c r="U269" s="837"/>
      <c r="V269" s="837"/>
      <c r="W269" s="837"/>
      <c r="X269" s="837"/>
      <c r="Y269" s="837"/>
      <c r="Z269" s="838"/>
      <c r="AA269" s="842"/>
      <c r="AB269" s="843"/>
      <c r="AC269" s="843"/>
      <c r="AD269" s="844"/>
      <c r="AE269" s="445"/>
      <c r="AF269" s="446"/>
      <c r="AG269" s="446"/>
      <c r="AH269" s="446"/>
      <c r="AI269" s="446"/>
      <c r="AJ269" s="446"/>
      <c r="AK269" s="446"/>
      <c r="AL269" s="446"/>
      <c r="AM269" s="447"/>
      <c r="AN269" s="836"/>
      <c r="AO269" s="837"/>
      <c r="AP269" s="837"/>
      <c r="AQ269" s="837"/>
      <c r="AR269" s="837"/>
      <c r="AS269" s="837"/>
      <c r="AT269" s="837"/>
      <c r="AU269" s="837"/>
      <c r="AV269" s="837"/>
      <c r="AW269" s="837"/>
      <c r="AX269" s="837"/>
      <c r="AY269" s="837"/>
      <c r="AZ269" s="837"/>
      <c r="BA269" s="837"/>
      <c r="BB269" s="838"/>
      <c r="BC269" s="842"/>
      <c r="BD269" s="843"/>
      <c r="BE269" s="843"/>
      <c r="BF269" s="844"/>
    </row>
    <row r="270" spans="2:58" s="63" customFormat="1" ht="13.5" customHeight="1">
      <c r="B270" s="58"/>
      <c r="C270" s="59"/>
      <c r="D270" s="475"/>
      <c r="E270" s="476"/>
      <c r="F270" s="476"/>
      <c r="G270" s="476"/>
      <c r="H270" s="476"/>
      <c r="I270" s="476"/>
      <c r="J270" s="476"/>
      <c r="K270" s="477"/>
      <c r="L270" s="839"/>
      <c r="M270" s="840"/>
      <c r="N270" s="840"/>
      <c r="O270" s="840"/>
      <c r="P270" s="840"/>
      <c r="Q270" s="840"/>
      <c r="R270" s="840"/>
      <c r="S270" s="840"/>
      <c r="T270" s="840"/>
      <c r="U270" s="840"/>
      <c r="V270" s="840"/>
      <c r="W270" s="840"/>
      <c r="X270" s="840"/>
      <c r="Y270" s="840"/>
      <c r="Z270" s="841"/>
      <c r="AA270" s="845"/>
      <c r="AB270" s="846"/>
      <c r="AC270" s="846"/>
      <c r="AD270" s="847"/>
      <c r="AE270" s="475"/>
      <c r="AF270" s="476"/>
      <c r="AG270" s="476"/>
      <c r="AH270" s="476"/>
      <c r="AI270" s="476"/>
      <c r="AJ270" s="476"/>
      <c r="AK270" s="476"/>
      <c r="AL270" s="476"/>
      <c r="AM270" s="477"/>
      <c r="AN270" s="839"/>
      <c r="AO270" s="840"/>
      <c r="AP270" s="840"/>
      <c r="AQ270" s="840"/>
      <c r="AR270" s="840"/>
      <c r="AS270" s="840"/>
      <c r="AT270" s="840"/>
      <c r="AU270" s="840"/>
      <c r="AV270" s="840"/>
      <c r="AW270" s="840"/>
      <c r="AX270" s="840"/>
      <c r="AY270" s="840"/>
      <c r="AZ270" s="840"/>
      <c r="BA270" s="840"/>
      <c r="BB270" s="841"/>
      <c r="BC270" s="845"/>
      <c r="BD270" s="846"/>
      <c r="BE270" s="846"/>
      <c r="BF270" s="847"/>
    </row>
    <row r="271" spans="2:58" s="63" customFormat="1" ht="13.5" customHeight="1">
      <c r="B271" s="58"/>
      <c r="C271" s="59"/>
      <c r="D271" s="475"/>
      <c r="E271" s="476"/>
      <c r="F271" s="476"/>
      <c r="G271" s="476"/>
      <c r="H271" s="476"/>
      <c r="I271" s="476"/>
      <c r="J271" s="476"/>
      <c r="K271" s="477"/>
      <c r="L271" s="851"/>
      <c r="M271" s="852"/>
      <c r="N271" s="852"/>
      <c r="O271" s="852"/>
      <c r="P271" s="852"/>
      <c r="Q271" s="852"/>
      <c r="R271" s="852"/>
      <c r="S271" s="852"/>
      <c r="T271" s="852"/>
      <c r="U271" s="852"/>
      <c r="V271" s="852"/>
      <c r="W271" s="852"/>
      <c r="X271" s="852"/>
      <c r="Y271" s="852"/>
      <c r="Z271" s="853"/>
      <c r="AA271" s="845"/>
      <c r="AB271" s="846"/>
      <c r="AC271" s="846"/>
      <c r="AD271" s="847"/>
      <c r="AE271" s="475"/>
      <c r="AF271" s="476"/>
      <c r="AG271" s="476"/>
      <c r="AH271" s="476"/>
      <c r="AI271" s="476"/>
      <c r="AJ271" s="476"/>
      <c r="AK271" s="476"/>
      <c r="AL271" s="476"/>
      <c r="AM271" s="477"/>
      <c r="AN271" s="851"/>
      <c r="AO271" s="852"/>
      <c r="AP271" s="852"/>
      <c r="AQ271" s="852"/>
      <c r="AR271" s="852"/>
      <c r="AS271" s="852"/>
      <c r="AT271" s="852"/>
      <c r="AU271" s="852"/>
      <c r="AV271" s="852"/>
      <c r="AW271" s="852"/>
      <c r="AX271" s="852"/>
      <c r="AY271" s="852"/>
      <c r="AZ271" s="852"/>
      <c r="BA271" s="852"/>
      <c r="BB271" s="853"/>
      <c r="BC271" s="845"/>
      <c r="BD271" s="846"/>
      <c r="BE271" s="846"/>
      <c r="BF271" s="847"/>
    </row>
    <row r="272" spans="2:58" s="63" customFormat="1" ht="13.5" customHeight="1">
      <c r="B272" s="58"/>
      <c r="C272" s="59"/>
      <c r="D272" s="448" t="s">
        <v>181</v>
      </c>
      <c r="E272" s="449"/>
      <c r="F272" s="449"/>
      <c r="G272" s="449"/>
      <c r="H272" s="449"/>
      <c r="I272" s="449"/>
      <c r="J272" s="449"/>
      <c r="K272" s="450"/>
      <c r="L272" s="829"/>
      <c r="M272" s="830"/>
      <c r="N272" s="830"/>
      <c r="O272" s="830"/>
      <c r="P272" s="830"/>
      <c r="Q272" s="830"/>
      <c r="R272" s="830"/>
      <c r="S272" s="830"/>
      <c r="T272" s="830"/>
      <c r="U272" s="830"/>
      <c r="V272" s="830"/>
      <c r="W272" s="830"/>
      <c r="X272" s="830"/>
      <c r="Y272" s="830"/>
      <c r="Z272" s="831"/>
      <c r="AA272" s="848"/>
      <c r="AB272" s="849"/>
      <c r="AC272" s="849"/>
      <c r="AD272" s="850"/>
      <c r="AE272" s="448" t="s">
        <v>178</v>
      </c>
      <c r="AF272" s="449"/>
      <c r="AG272" s="449"/>
      <c r="AH272" s="449"/>
      <c r="AI272" s="449"/>
      <c r="AJ272" s="449"/>
      <c r="AK272" s="449"/>
      <c r="AL272" s="449"/>
      <c r="AM272" s="450"/>
      <c r="AN272" s="829"/>
      <c r="AO272" s="830"/>
      <c r="AP272" s="830"/>
      <c r="AQ272" s="830"/>
      <c r="AR272" s="830"/>
      <c r="AS272" s="830"/>
      <c r="AT272" s="830"/>
      <c r="AU272" s="830"/>
      <c r="AV272" s="830"/>
      <c r="AW272" s="830"/>
      <c r="AX272" s="830"/>
      <c r="AY272" s="830"/>
      <c r="AZ272" s="830"/>
      <c r="BA272" s="830"/>
      <c r="BB272" s="831"/>
      <c r="BC272" s="848"/>
      <c r="BD272" s="849"/>
      <c r="BE272" s="849"/>
      <c r="BF272" s="850"/>
    </row>
    <row r="273" spans="2:58" s="63" customFormat="1" ht="13.5" customHeight="1">
      <c r="B273" s="58"/>
      <c r="C273" s="59"/>
      <c r="D273" s="445"/>
      <c r="E273" s="446"/>
      <c r="F273" s="446"/>
      <c r="G273" s="446"/>
      <c r="H273" s="446"/>
      <c r="I273" s="446"/>
      <c r="J273" s="446"/>
      <c r="K273" s="447"/>
      <c r="L273" s="836"/>
      <c r="M273" s="837"/>
      <c r="N273" s="837"/>
      <c r="O273" s="837"/>
      <c r="P273" s="837"/>
      <c r="Q273" s="837"/>
      <c r="R273" s="837"/>
      <c r="S273" s="837"/>
      <c r="T273" s="837"/>
      <c r="U273" s="837"/>
      <c r="V273" s="837"/>
      <c r="W273" s="837"/>
      <c r="X273" s="837"/>
      <c r="Y273" s="837"/>
      <c r="Z273" s="838"/>
      <c r="AA273" s="842"/>
      <c r="AB273" s="843"/>
      <c r="AC273" s="843"/>
      <c r="AD273" s="844"/>
      <c r="AE273" s="445"/>
      <c r="AF273" s="446"/>
      <c r="AG273" s="446"/>
      <c r="AH273" s="446"/>
      <c r="AI273" s="446"/>
      <c r="AJ273" s="446"/>
      <c r="AK273" s="446"/>
      <c r="AL273" s="446"/>
      <c r="AM273" s="447"/>
      <c r="AN273" s="836"/>
      <c r="AO273" s="837"/>
      <c r="AP273" s="837"/>
      <c r="AQ273" s="837"/>
      <c r="AR273" s="837"/>
      <c r="AS273" s="837"/>
      <c r="AT273" s="837"/>
      <c r="AU273" s="837"/>
      <c r="AV273" s="837"/>
      <c r="AW273" s="837"/>
      <c r="AX273" s="837"/>
      <c r="AY273" s="837"/>
      <c r="AZ273" s="837"/>
      <c r="BA273" s="837"/>
      <c r="BB273" s="838"/>
      <c r="BC273" s="842"/>
      <c r="BD273" s="843"/>
      <c r="BE273" s="843"/>
      <c r="BF273" s="844"/>
    </row>
    <row r="274" spans="2:58" s="63" customFormat="1" ht="13.5" customHeight="1">
      <c r="B274" s="58"/>
      <c r="C274" s="59"/>
      <c r="D274" s="475"/>
      <c r="E274" s="476"/>
      <c r="F274" s="476"/>
      <c r="G274" s="476"/>
      <c r="H274" s="476"/>
      <c r="I274" s="476"/>
      <c r="J274" s="476"/>
      <c r="K274" s="477"/>
      <c r="L274" s="839"/>
      <c r="M274" s="840"/>
      <c r="N274" s="840"/>
      <c r="O274" s="840"/>
      <c r="P274" s="840"/>
      <c r="Q274" s="840"/>
      <c r="R274" s="840"/>
      <c r="S274" s="840"/>
      <c r="T274" s="840"/>
      <c r="U274" s="840"/>
      <c r="V274" s="840"/>
      <c r="W274" s="840"/>
      <c r="X274" s="840"/>
      <c r="Y274" s="840"/>
      <c r="Z274" s="841"/>
      <c r="AA274" s="845"/>
      <c r="AB274" s="846"/>
      <c r="AC274" s="846"/>
      <c r="AD274" s="847"/>
      <c r="AE274" s="475"/>
      <c r="AF274" s="476"/>
      <c r="AG274" s="476"/>
      <c r="AH274" s="476"/>
      <c r="AI274" s="476"/>
      <c r="AJ274" s="476"/>
      <c r="AK274" s="476"/>
      <c r="AL274" s="476"/>
      <c r="AM274" s="477"/>
      <c r="AN274" s="839"/>
      <c r="AO274" s="840"/>
      <c r="AP274" s="840"/>
      <c r="AQ274" s="840"/>
      <c r="AR274" s="840"/>
      <c r="AS274" s="840"/>
      <c r="AT274" s="840"/>
      <c r="AU274" s="840"/>
      <c r="AV274" s="840"/>
      <c r="AW274" s="840"/>
      <c r="AX274" s="840"/>
      <c r="AY274" s="840"/>
      <c r="AZ274" s="840"/>
      <c r="BA274" s="840"/>
      <c r="BB274" s="841"/>
      <c r="BC274" s="845"/>
      <c r="BD274" s="846"/>
      <c r="BE274" s="846"/>
      <c r="BF274" s="847"/>
    </row>
    <row r="275" spans="2:58" s="63" customFormat="1" ht="13.5" customHeight="1">
      <c r="B275" s="58"/>
      <c r="C275" s="59"/>
      <c r="D275" s="475"/>
      <c r="E275" s="476"/>
      <c r="F275" s="476"/>
      <c r="G275" s="476"/>
      <c r="H275" s="476"/>
      <c r="I275" s="476"/>
      <c r="J275" s="476"/>
      <c r="K275" s="477"/>
      <c r="L275" s="851"/>
      <c r="M275" s="852"/>
      <c r="N275" s="852"/>
      <c r="O275" s="852"/>
      <c r="P275" s="852"/>
      <c r="Q275" s="852"/>
      <c r="R275" s="852"/>
      <c r="S275" s="852"/>
      <c r="T275" s="852"/>
      <c r="U275" s="852"/>
      <c r="V275" s="852"/>
      <c r="W275" s="852"/>
      <c r="X275" s="852"/>
      <c r="Y275" s="852"/>
      <c r="Z275" s="853"/>
      <c r="AA275" s="845"/>
      <c r="AB275" s="846"/>
      <c r="AC275" s="846"/>
      <c r="AD275" s="847"/>
      <c r="AE275" s="475"/>
      <c r="AF275" s="476"/>
      <c r="AG275" s="476"/>
      <c r="AH275" s="476"/>
      <c r="AI275" s="476"/>
      <c r="AJ275" s="476"/>
      <c r="AK275" s="476"/>
      <c r="AL275" s="476"/>
      <c r="AM275" s="477"/>
      <c r="AN275" s="851"/>
      <c r="AO275" s="852"/>
      <c r="AP275" s="852"/>
      <c r="AQ275" s="852"/>
      <c r="AR275" s="852"/>
      <c r="AS275" s="852"/>
      <c r="AT275" s="852"/>
      <c r="AU275" s="852"/>
      <c r="AV275" s="852"/>
      <c r="AW275" s="852"/>
      <c r="AX275" s="852"/>
      <c r="AY275" s="852"/>
      <c r="AZ275" s="852"/>
      <c r="BA275" s="852"/>
      <c r="BB275" s="853"/>
      <c r="BC275" s="845"/>
      <c r="BD275" s="846"/>
      <c r="BE275" s="846"/>
      <c r="BF275" s="847"/>
    </row>
    <row r="276" spans="2:58" s="63" customFormat="1" ht="13.5" customHeight="1">
      <c r="B276" s="58"/>
      <c r="C276" s="59"/>
      <c r="D276" s="448" t="s">
        <v>181</v>
      </c>
      <c r="E276" s="449"/>
      <c r="F276" s="449"/>
      <c r="G276" s="449"/>
      <c r="H276" s="449"/>
      <c r="I276" s="449"/>
      <c r="J276" s="449"/>
      <c r="K276" s="450"/>
      <c r="L276" s="829"/>
      <c r="M276" s="830"/>
      <c r="N276" s="830"/>
      <c r="O276" s="830"/>
      <c r="P276" s="830"/>
      <c r="Q276" s="830"/>
      <c r="R276" s="830"/>
      <c r="S276" s="830"/>
      <c r="T276" s="830"/>
      <c r="U276" s="830"/>
      <c r="V276" s="830"/>
      <c r="W276" s="830"/>
      <c r="X276" s="830"/>
      <c r="Y276" s="830"/>
      <c r="Z276" s="831"/>
      <c r="AA276" s="848"/>
      <c r="AB276" s="849"/>
      <c r="AC276" s="849"/>
      <c r="AD276" s="850"/>
      <c r="AE276" s="448" t="s">
        <v>178</v>
      </c>
      <c r="AF276" s="449"/>
      <c r="AG276" s="449"/>
      <c r="AH276" s="449"/>
      <c r="AI276" s="449"/>
      <c r="AJ276" s="449"/>
      <c r="AK276" s="449"/>
      <c r="AL276" s="449"/>
      <c r="AM276" s="450"/>
      <c r="AN276" s="829"/>
      <c r="AO276" s="830"/>
      <c r="AP276" s="830"/>
      <c r="AQ276" s="830"/>
      <c r="AR276" s="830"/>
      <c r="AS276" s="830"/>
      <c r="AT276" s="830"/>
      <c r="AU276" s="830"/>
      <c r="AV276" s="830"/>
      <c r="AW276" s="830"/>
      <c r="AX276" s="830"/>
      <c r="AY276" s="830"/>
      <c r="AZ276" s="830"/>
      <c r="BA276" s="830"/>
      <c r="BB276" s="831"/>
      <c r="BC276" s="848"/>
      <c r="BD276" s="849"/>
      <c r="BE276" s="849"/>
      <c r="BF276" s="850"/>
    </row>
    <row r="277" spans="2:58" s="63" customFormat="1" ht="13.5" customHeight="1">
      <c r="B277" s="58"/>
      <c r="C277" s="59"/>
      <c r="D277" s="445"/>
      <c r="E277" s="446"/>
      <c r="F277" s="446"/>
      <c r="G277" s="446"/>
      <c r="H277" s="446"/>
      <c r="I277" s="446"/>
      <c r="J277" s="446"/>
      <c r="K277" s="447"/>
      <c r="L277" s="836"/>
      <c r="M277" s="837"/>
      <c r="N277" s="837"/>
      <c r="O277" s="837"/>
      <c r="P277" s="837"/>
      <c r="Q277" s="837"/>
      <c r="R277" s="837"/>
      <c r="S277" s="837"/>
      <c r="T277" s="837"/>
      <c r="U277" s="837"/>
      <c r="V277" s="837"/>
      <c r="W277" s="837"/>
      <c r="X277" s="837"/>
      <c r="Y277" s="837"/>
      <c r="Z277" s="838"/>
      <c r="AA277" s="842"/>
      <c r="AB277" s="843"/>
      <c r="AC277" s="843"/>
      <c r="AD277" s="844"/>
      <c r="AE277" s="445"/>
      <c r="AF277" s="446"/>
      <c r="AG277" s="446"/>
      <c r="AH277" s="446"/>
      <c r="AI277" s="446"/>
      <c r="AJ277" s="446"/>
      <c r="AK277" s="446"/>
      <c r="AL277" s="446"/>
      <c r="AM277" s="447"/>
      <c r="AN277" s="836"/>
      <c r="AO277" s="837"/>
      <c r="AP277" s="837"/>
      <c r="AQ277" s="837"/>
      <c r="AR277" s="837"/>
      <c r="AS277" s="837"/>
      <c r="AT277" s="837"/>
      <c r="AU277" s="837"/>
      <c r="AV277" s="837"/>
      <c r="AW277" s="837"/>
      <c r="AX277" s="837"/>
      <c r="AY277" s="837"/>
      <c r="AZ277" s="837"/>
      <c r="BA277" s="837"/>
      <c r="BB277" s="838"/>
      <c r="BC277" s="842"/>
      <c r="BD277" s="843"/>
      <c r="BE277" s="843"/>
      <c r="BF277" s="844"/>
    </row>
    <row r="278" spans="2:58" s="63" customFormat="1" ht="13.5" customHeight="1">
      <c r="B278" s="58"/>
      <c r="C278" s="59"/>
      <c r="D278" s="475"/>
      <c r="E278" s="476"/>
      <c r="F278" s="476"/>
      <c r="G278" s="476"/>
      <c r="H278" s="476"/>
      <c r="I278" s="476"/>
      <c r="J278" s="476"/>
      <c r="K278" s="477"/>
      <c r="L278" s="839"/>
      <c r="M278" s="840"/>
      <c r="N278" s="840"/>
      <c r="O278" s="840"/>
      <c r="P278" s="840"/>
      <c r="Q278" s="840"/>
      <c r="R278" s="840"/>
      <c r="S278" s="840"/>
      <c r="T278" s="840"/>
      <c r="U278" s="840"/>
      <c r="V278" s="840"/>
      <c r="W278" s="840"/>
      <c r="X278" s="840"/>
      <c r="Y278" s="840"/>
      <c r="Z278" s="841"/>
      <c r="AA278" s="845"/>
      <c r="AB278" s="846"/>
      <c r="AC278" s="846"/>
      <c r="AD278" s="847"/>
      <c r="AE278" s="475"/>
      <c r="AF278" s="476"/>
      <c r="AG278" s="476"/>
      <c r="AH278" s="476"/>
      <c r="AI278" s="476"/>
      <c r="AJ278" s="476"/>
      <c r="AK278" s="476"/>
      <c r="AL278" s="476"/>
      <c r="AM278" s="477"/>
      <c r="AN278" s="839"/>
      <c r="AO278" s="840"/>
      <c r="AP278" s="840"/>
      <c r="AQ278" s="840"/>
      <c r="AR278" s="840"/>
      <c r="AS278" s="840"/>
      <c r="AT278" s="840"/>
      <c r="AU278" s="840"/>
      <c r="AV278" s="840"/>
      <c r="AW278" s="840"/>
      <c r="AX278" s="840"/>
      <c r="AY278" s="840"/>
      <c r="AZ278" s="840"/>
      <c r="BA278" s="840"/>
      <c r="BB278" s="841"/>
      <c r="BC278" s="845"/>
      <c r="BD278" s="846"/>
      <c r="BE278" s="846"/>
      <c r="BF278" s="847"/>
    </row>
    <row r="279" spans="2:58" s="63" customFormat="1" ht="13.5" customHeight="1">
      <c r="B279" s="58"/>
      <c r="C279" s="59"/>
      <c r="D279" s="475"/>
      <c r="E279" s="476"/>
      <c r="F279" s="476"/>
      <c r="G279" s="476"/>
      <c r="H279" s="476"/>
      <c r="I279" s="476"/>
      <c r="J279" s="476"/>
      <c r="K279" s="477"/>
      <c r="L279" s="851"/>
      <c r="M279" s="852"/>
      <c r="N279" s="852"/>
      <c r="O279" s="852"/>
      <c r="P279" s="852"/>
      <c r="Q279" s="852"/>
      <c r="R279" s="852"/>
      <c r="S279" s="852"/>
      <c r="T279" s="852"/>
      <c r="U279" s="852"/>
      <c r="V279" s="852"/>
      <c r="W279" s="852"/>
      <c r="X279" s="852"/>
      <c r="Y279" s="852"/>
      <c r="Z279" s="853"/>
      <c r="AA279" s="845"/>
      <c r="AB279" s="846"/>
      <c r="AC279" s="846"/>
      <c r="AD279" s="847"/>
      <c r="AE279" s="475"/>
      <c r="AF279" s="476"/>
      <c r="AG279" s="476"/>
      <c r="AH279" s="476"/>
      <c r="AI279" s="476"/>
      <c r="AJ279" s="476"/>
      <c r="AK279" s="476"/>
      <c r="AL279" s="476"/>
      <c r="AM279" s="477"/>
      <c r="AN279" s="851"/>
      <c r="AO279" s="852"/>
      <c r="AP279" s="852"/>
      <c r="AQ279" s="852"/>
      <c r="AR279" s="852"/>
      <c r="AS279" s="852"/>
      <c r="AT279" s="852"/>
      <c r="AU279" s="852"/>
      <c r="AV279" s="852"/>
      <c r="AW279" s="852"/>
      <c r="AX279" s="852"/>
      <c r="AY279" s="852"/>
      <c r="AZ279" s="852"/>
      <c r="BA279" s="852"/>
      <c r="BB279" s="853"/>
      <c r="BC279" s="845"/>
      <c r="BD279" s="846"/>
      <c r="BE279" s="846"/>
      <c r="BF279" s="847"/>
    </row>
    <row r="280" spans="2:58" s="63" customFormat="1" ht="13.5" customHeight="1">
      <c r="B280" s="58"/>
      <c r="C280" s="59"/>
      <c r="D280" s="448" t="s">
        <v>178</v>
      </c>
      <c r="E280" s="449"/>
      <c r="F280" s="449"/>
      <c r="G280" s="449"/>
      <c r="H280" s="449"/>
      <c r="I280" s="449"/>
      <c r="J280" s="449"/>
      <c r="K280" s="450"/>
      <c r="L280" s="829"/>
      <c r="M280" s="830"/>
      <c r="N280" s="830"/>
      <c r="O280" s="830"/>
      <c r="P280" s="830"/>
      <c r="Q280" s="830"/>
      <c r="R280" s="830"/>
      <c r="S280" s="830"/>
      <c r="T280" s="830"/>
      <c r="U280" s="830"/>
      <c r="V280" s="830"/>
      <c r="W280" s="830"/>
      <c r="X280" s="830"/>
      <c r="Y280" s="830"/>
      <c r="Z280" s="831"/>
      <c r="AA280" s="848"/>
      <c r="AB280" s="849"/>
      <c r="AC280" s="849"/>
      <c r="AD280" s="850"/>
      <c r="AE280" s="448" t="s">
        <v>178</v>
      </c>
      <c r="AF280" s="449"/>
      <c r="AG280" s="449"/>
      <c r="AH280" s="449"/>
      <c r="AI280" s="449"/>
      <c r="AJ280" s="449"/>
      <c r="AK280" s="449"/>
      <c r="AL280" s="449"/>
      <c r="AM280" s="450"/>
      <c r="AN280" s="829"/>
      <c r="AO280" s="830"/>
      <c r="AP280" s="830"/>
      <c r="AQ280" s="830"/>
      <c r="AR280" s="830"/>
      <c r="AS280" s="830"/>
      <c r="AT280" s="830"/>
      <c r="AU280" s="830"/>
      <c r="AV280" s="830"/>
      <c r="AW280" s="830"/>
      <c r="AX280" s="830"/>
      <c r="AY280" s="830"/>
      <c r="AZ280" s="830"/>
      <c r="BA280" s="830"/>
      <c r="BB280" s="831"/>
      <c r="BC280" s="848"/>
      <c r="BD280" s="849"/>
      <c r="BE280" s="849"/>
      <c r="BF280" s="850"/>
    </row>
    <row r="281" spans="2:58" s="63" customFormat="1" ht="13.5" customHeight="1">
      <c r="B281" s="58"/>
      <c r="C281" s="59"/>
      <c r="D281" s="445"/>
      <c r="E281" s="446"/>
      <c r="F281" s="446"/>
      <c r="G281" s="446"/>
      <c r="H281" s="446"/>
      <c r="I281" s="446"/>
      <c r="J281" s="446"/>
      <c r="K281" s="447"/>
      <c r="L281" s="836"/>
      <c r="M281" s="837"/>
      <c r="N281" s="837"/>
      <c r="O281" s="837"/>
      <c r="P281" s="837"/>
      <c r="Q281" s="837"/>
      <c r="R281" s="837"/>
      <c r="S281" s="837"/>
      <c r="T281" s="837"/>
      <c r="U281" s="837"/>
      <c r="V281" s="837"/>
      <c r="W281" s="837"/>
      <c r="X281" s="837"/>
      <c r="Y281" s="837"/>
      <c r="Z281" s="838"/>
      <c r="AA281" s="842"/>
      <c r="AB281" s="843"/>
      <c r="AC281" s="843"/>
      <c r="AD281" s="844"/>
      <c r="AE281" s="445"/>
      <c r="AF281" s="446"/>
      <c r="AG281" s="446"/>
      <c r="AH281" s="446"/>
      <c r="AI281" s="446"/>
      <c r="AJ281" s="446"/>
      <c r="AK281" s="446"/>
      <c r="AL281" s="446"/>
      <c r="AM281" s="447"/>
      <c r="AN281" s="836"/>
      <c r="AO281" s="837"/>
      <c r="AP281" s="837"/>
      <c r="AQ281" s="837"/>
      <c r="AR281" s="837"/>
      <c r="AS281" s="837"/>
      <c r="AT281" s="837"/>
      <c r="AU281" s="837"/>
      <c r="AV281" s="837"/>
      <c r="AW281" s="837"/>
      <c r="AX281" s="837"/>
      <c r="AY281" s="837"/>
      <c r="AZ281" s="837"/>
      <c r="BA281" s="837"/>
      <c r="BB281" s="838"/>
      <c r="BC281" s="842"/>
      <c r="BD281" s="843"/>
      <c r="BE281" s="843"/>
      <c r="BF281" s="844"/>
    </row>
    <row r="282" spans="2:58" s="63" customFormat="1" ht="13.5" customHeight="1">
      <c r="B282" s="58"/>
      <c r="C282" s="59"/>
      <c r="D282" s="475"/>
      <c r="E282" s="476"/>
      <c r="F282" s="476"/>
      <c r="G282" s="476"/>
      <c r="H282" s="476"/>
      <c r="I282" s="476"/>
      <c r="J282" s="476"/>
      <c r="K282" s="477"/>
      <c r="L282" s="839"/>
      <c r="M282" s="840"/>
      <c r="N282" s="840"/>
      <c r="O282" s="840"/>
      <c r="P282" s="840"/>
      <c r="Q282" s="840"/>
      <c r="R282" s="840"/>
      <c r="S282" s="840"/>
      <c r="T282" s="840"/>
      <c r="U282" s="840"/>
      <c r="V282" s="840"/>
      <c r="W282" s="840"/>
      <c r="X282" s="840"/>
      <c r="Y282" s="840"/>
      <c r="Z282" s="841"/>
      <c r="AA282" s="845"/>
      <c r="AB282" s="846"/>
      <c r="AC282" s="846"/>
      <c r="AD282" s="847"/>
      <c r="AE282" s="475"/>
      <c r="AF282" s="476"/>
      <c r="AG282" s="476"/>
      <c r="AH282" s="476"/>
      <c r="AI282" s="476"/>
      <c r="AJ282" s="476"/>
      <c r="AK282" s="476"/>
      <c r="AL282" s="476"/>
      <c r="AM282" s="477"/>
      <c r="AN282" s="839"/>
      <c r="AO282" s="840"/>
      <c r="AP282" s="840"/>
      <c r="AQ282" s="840"/>
      <c r="AR282" s="840"/>
      <c r="AS282" s="840"/>
      <c r="AT282" s="840"/>
      <c r="AU282" s="840"/>
      <c r="AV282" s="840"/>
      <c r="AW282" s="840"/>
      <c r="AX282" s="840"/>
      <c r="AY282" s="840"/>
      <c r="AZ282" s="840"/>
      <c r="BA282" s="840"/>
      <c r="BB282" s="841"/>
      <c r="BC282" s="845"/>
      <c r="BD282" s="846"/>
      <c r="BE282" s="846"/>
      <c r="BF282" s="847"/>
    </row>
    <row r="283" spans="2:58" s="63" customFormat="1" ht="13.5" customHeight="1">
      <c r="B283" s="58"/>
      <c r="C283" s="59"/>
      <c r="D283" s="475"/>
      <c r="E283" s="476"/>
      <c r="F283" s="476"/>
      <c r="G283" s="476"/>
      <c r="H283" s="476"/>
      <c r="I283" s="476"/>
      <c r="J283" s="476"/>
      <c r="K283" s="477"/>
      <c r="L283" s="851"/>
      <c r="M283" s="852"/>
      <c r="N283" s="852"/>
      <c r="O283" s="852"/>
      <c r="P283" s="852"/>
      <c r="Q283" s="852"/>
      <c r="R283" s="852"/>
      <c r="S283" s="852"/>
      <c r="T283" s="852"/>
      <c r="U283" s="852"/>
      <c r="V283" s="852"/>
      <c r="W283" s="852"/>
      <c r="X283" s="852"/>
      <c r="Y283" s="852"/>
      <c r="Z283" s="853"/>
      <c r="AA283" s="845"/>
      <c r="AB283" s="846"/>
      <c r="AC283" s="846"/>
      <c r="AD283" s="847"/>
      <c r="AE283" s="475"/>
      <c r="AF283" s="476"/>
      <c r="AG283" s="476"/>
      <c r="AH283" s="476"/>
      <c r="AI283" s="476"/>
      <c r="AJ283" s="476"/>
      <c r="AK283" s="476"/>
      <c r="AL283" s="476"/>
      <c r="AM283" s="477"/>
      <c r="AN283" s="851"/>
      <c r="AO283" s="852"/>
      <c r="AP283" s="852"/>
      <c r="AQ283" s="852"/>
      <c r="AR283" s="852"/>
      <c r="AS283" s="852"/>
      <c r="AT283" s="852"/>
      <c r="AU283" s="852"/>
      <c r="AV283" s="852"/>
      <c r="AW283" s="852"/>
      <c r="AX283" s="852"/>
      <c r="AY283" s="852"/>
      <c r="AZ283" s="852"/>
      <c r="BA283" s="852"/>
      <c r="BB283" s="853"/>
      <c r="BC283" s="845"/>
      <c r="BD283" s="846"/>
      <c r="BE283" s="846"/>
      <c r="BF283" s="847"/>
    </row>
    <row r="284" spans="2:58" s="63" customFormat="1" ht="13.5" customHeight="1">
      <c r="B284" s="58"/>
      <c r="C284" s="59"/>
      <c r="D284" s="448" t="s">
        <v>180</v>
      </c>
      <c r="E284" s="449"/>
      <c r="F284" s="449"/>
      <c r="G284" s="449"/>
      <c r="H284" s="449"/>
      <c r="I284" s="449"/>
      <c r="J284" s="449"/>
      <c r="K284" s="450"/>
      <c r="L284" s="829"/>
      <c r="M284" s="830"/>
      <c r="N284" s="830"/>
      <c r="O284" s="830"/>
      <c r="P284" s="830"/>
      <c r="Q284" s="830"/>
      <c r="R284" s="830"/>
      <c r="S284" s="830"/>
      <c r="T284" s="830"/>
      <c r="U284" s="830"/>
      <c r="V284" s="830"/>
      <c r="W284" s="830"/>
      <c r="X284" s="830"/>
      <c r="Y284" s="830"/>
      <c r="Z284" s="831"/>
      <c r="AA284" s="848"/>
      <c r="AB284" s="849"/>
      <c r="AC284" s="849"/>
      <c r="AD284" s="850"/>
      <c r="AE284" s="448" t="s">
        <v>181</v>
      </c>
      <c r="AF284" s="449"/>
      <c r="AG284" s="449"/>
      <c r="AH284" s="449"/>
      <c r="AI284" s="449"/>
      <c r="AJ284" s="449"/>
      <c r="AK284" s="449"/>
      <c r="AL284" s="449"/>
      <c r="AM284" s="450"/>
      <c r="AN284" s="829"/>
      <c r="AO284" s="830"/>
      <c r="AP284" s="830"/>
      <c r="AQ284" s="830"/>
      <c r="AR284" s="830"/>
      <c r="AS284" s="830"/>
      <c r="AT284" s="830"/>
      <c r="AU284" s="830"/>
      <c r="AV284" s="830"/>
      <c r="AW284" s="830"/>
      <c r="AX284" s="830"/>
      <c r="AY284" s="830"/>
      <c r="AZ284" s="830"/>
      <c r="BA284" s="830"/>
      <c r="BB284" s="831"/>
      <c r="BC284" s="848"/>
      <c r="BD284" s="849"/>
      <c r="BE284" s="849"/>
      <c r="BF284" s="850"/>
    </row>
    <row r="285" spans="2:58" ht="13.5" customHeight="1">
      <c r="D285" s="832" t="s">
        <v>182</v>
      </c>
      <c r="E285" s="832"/>
      <c r="F285" s="832"/>
      <c r="G285" s="832"/>
      <c r="H285" s="832"/>
      <c r="I285" s="832"/>
      <c r="J285" s="832"/>
      <c r="K285" s="832"/>
      <c r="L285" s="832"/>
      <c r="M285" s="832"/>
      <c r="N285" s="832"/>
      <c r="O285" s="832"/>
      <c r="P285" s="832"/>
      <c r="Q285" s="832"/>
      <c r="R285" s="832"/>
      <c r="S285" s="832"/>
      <c r="T285" s="832"/>
      <c r="U285" s="832"/>
      <c r="V285" s="832"/>
      <c r="W285" s="832"/>
      <c r="X285" s="832"/>
      <c r="Y285" s="832"/>
      <c r="Z285" s="832"/>
      <c r="AA285" s="832"/>
      <c r="AB285" s="832"/>
      <c r="AC285" s="832"/>
      <c r="AD285" s="832"/>
      <c r="AE285" s="832"/>
      <c r="AF285" s="832"/>
      <c r="AG285" s="832"/>
      <c r="AH285" s="832"/>
      <c r="AI285" s="832"/>
      <c r="AJ285" s="832"/>
      <c r="AK285" s="832"/>
      <c r="AL285" s="832"/>
      <c r="AM285" s="832"/>
      <c r="AN285" s="832"/>
      <c r="AO285" s="832"/>
      <c r="AP285" s="832"/>
      <c r="AQ285" s="832"/>
      <c r="AR285" s="832"/>
      <c r="AS285" s="833"/>
      <c r="AT285" s="835" t="s">
        <v>54</v>
      </c>
      <c r="AU285" s="537"/>
      <c r="AV285" s="537"/>
      <c r="AW285" s="537"/>
      <c r="AX285" s="537"/>
      <c r="AY285" s="538"/>
      <c r="AZ285" s="637"/>
      <c r="BA285" s="638"/>
      <c r="BB285" s="638"/>
      <c r="BC285" s="638"/>
      <c r="BD285" s="639"/>
      <c r="BE285" s="275" t="s">
        <v>26</v>
      </c>
      <c r="BF285" s="331"/>
    </row>
    <row r="286" spans="2:58" ht="13.5" customHeight="1">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c r="AN286" s="294"/>
      <c r="AO286" s="294"/>
      <c r="AP286" s="294"/>
      <c r="AQ286" s="294"/>
      <c r="AR286" s="294"/>
      <c r="AS286" s="834"/>
      <c r="AT286" s="539"/>
      <c r="AU286" s="540"/>
      <c r="AV286" s="540"/>
      <c r="AW286" s="540"/>
      <c r="AX286" s="540"/>
      <c r="AY286" s="541"/>
      <c r="AZ286" s="640"/>
      <c r="BA286" s="641"/>
      <c r="BB286" s="641"/>
      <c r="BC286" s="641"/>
      <c r="BD286" s="642"/>
      <c r="BE286" s="646"/>
      <c r="BF286" s="334"/>
    </row>
    <row r="287" spans="2:58" ht="13.5" customHeight="1">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294"/>
      <c r="AO287" s="294"/>
      <c r="AP287" s="294"/>
      <c r="AQ287" s="294"/>
      <c r="AR287" s="294"/>
      <c r="AS287" s="834"/>
      <c r="AT287" s="542"/>
      <c r="AU287" s="543"/>
      <c r="AV287" s="543"/>
      <c r="AW287" s="543"/>
      <c r="AX287" s="543"/>
      <c r="AY287" s="544"/>
      <c r="AZ287" s="643"/>
      <c r="BA287" s="644"/>
      <c r="BB287" s="644"/>
      <c r="BC287" s="644"/>
      <c r="BD287" s="645"/>
      <c r="BE287" s="277"/>
      <c r="BF287" s="337"/>
    </row>
    <row r="288" spans="2:58" ht="15" customHeight="1">
      <c r="B288" s="2" t="s">
        <v>183</v>
      </c>
      <c r="D288" s="21"/>
      <c r="E288" s="21"/>
      <c r="F288" s="21"/>
      <c r="G288" s="21"/>
      <c r="H288" s="21"/>
      <c r="I288" s="21"/>
      <c r="J288" s="21"/>
      <c r="K288" s="21"/>
      <c r="L288" s="21"/>
    </row>
    <row r="289" spans="1:63" ht="15" customHeight="1">
      <c r="B289" s="5"/>
      <c r="C289" s="49"/>
      <c r="D289" s="347" t="s">
        <v>148</v>
      </c>
      <c r="E289" s="330"/>
      <c r="F289" s="330"/>
      <c r="G289" s="330"/>
      <c r="H289" s="330"/>
      <c r="I289" s="330"/>
      <c r="J289" s="331"/>
      <c r="K289" s="329" t="s">
        <v>149</v>
      </c>
      <c r="L289" s="330"/>
      <c r="M289" s="330"/>
      <c r="N289" s="330"/>
      <c r="O289" s="330"/>
      <c r="P289" s="330"/>
      <c r="Q289" s="330"/>
      <c r="R289" s="330"/>
      <c r="S289" s="330"/>
      <c r="T289" s="330"/>
      <c r="U289" s="330"/>
      <c r="V289" s="330"/>
      <c r="W289" s="330"/>
      <c r="X289" s="330"/>
      <c r="Y289" s="330"/>
      <c r="Z289" s="331"/>
      <c r="AA289" s="338" t="s">
        <v>157</v>
      </c>
      <c r="AB289" s="339"/>
      <c r="AC289" s="339"/>
      <c r="AD289" s="339"/>
      <c r="AE289" s="339"/>
      <c r="AF289" s="340"/>
      <c r="AG289" s="505" t="s">
        <v>158</v>
      </c>
      <c r="AH289" s="545"/>
      <c r="AI289" s="545"/>
      <c r="AJ289" s="545"/>
      <c r="AK289" s="545"/>
      <c r="AL289" s="546"/>
      <c r="AM289" s="553" t="s">
        <v>159</v>
      </c>
      <c r="AN289" s="554"/>
      <c r="AO289" s="554"/>
      <c r="AP289" s="554"/>
      <c r="AQ289" s="554"/>
      <c r="AR289" s="555"/>
      <c r="AS289" s="505" t="s">
        <v>160</v>
      </c>
      <c r="AT289" s="506"/>
      <c r="AU289" s="506"/>
      <c r="AV289" s="506"/>
      <c r="AW289" s="506"/>
      <c r="AX289" s="507"/>
    </row>
    <row r="290" spans="1:63" ht="15" customHeight="1">
      <c r="B290" s="5"/>
      <c r="C290" s="49"/>
      <c r="D290" s="332"/>
      <c r="E290" s="333"/>
      <c r="F290" s="333"/>
      <c r="G290" s="333"/>
      <c r="H290" s="333"/>
      <c r="I290" s="333"/>
      <c r="J290" s="334"/>
      <c r="K290" s="332"/>
      <c r="L290" s="333"/>
      <c r="M290" s="333"/>
      <c r="N290" s="333"/>
      <c r="O290" s="333"/>
      <c r="P290" s="333"/>
      <c r="Q290" s="333"/>
      <c r="R290" s="333"/>
      <c r="S290" s="333"/>
      <c r="T290" s="333"/>
      <c r="U290" s="333"/>
      <c r="V290" s="333"/>
      <c r="W290" s="333"/>
      <c r="X290" s="333"/>
      <c r="Y290" s="333"/>
      <c r="Z290" s="334"/>
      <c r="AA290" s="341"/>
      <c r="AB290" s="342"/>
      <c r="AC290" s="342"/>
      <c r="AD290" s="342"/>
      <c r="AE290" s="342"/>
      <c r="AF290" s="343"/>
      <c r="AG290" s="547"/>
      <c r="AH290" s="548"/>
      <c r="AI290" s="548"/>
      <c r="AJ290" s="548"/>
      <c r="AK290" s="548"/>
      <c r="AL290" s="549"/>
      <c r="AM290" s="556"/>
      <c r="AN290" s="557"/>
      <c r="AO290" s="557"/>
      <c r="AP290" s="557"/>
      <c r="AQ290" s="557"/>
      <c r="AR290" s="558"/>
      <c r="AS290" s="508"/>
      <c r="AT290" s="509"/>
      <c r="AU290" s="509"/>
      <c r="AV290" s="509"/>
      <c r="AW290" s="509"/>
      <c r="AX290" s="510"/>
    </row>
    <row r="291" spans="1:63" ht="6" customHeight="1">
      <c r="B291" s="5"/>
      <c r="C291" s="49"/>
      <c r="D291" s="335"/>
      <c r="E291" s="336"/>
      <c r="F291" s="336"/>
      <c r="G291" s="336"/>
      <c r="H291" s="336"/>
      <c r="I291" s="336"/>
      <c r="J291" s="337"/>
      <c r="K291" s="335"/>
      <c r="L291" s="336"/>
      <c r="M291" s="336"/>
      <c r="N291" s="336"/>
      <c r="O291" s="336"/>
      <c r="P291" s="336"/>
      <c r="Q291" s="336"/>
      <c r="R291" s="336"/>
      <c r="S291" s="336"/>
      <c r="T291" s="336"/>
      <c r="U291" s="336"/>
      <c r="V291" s="336"/>
      <c r="W291" s="336"/>
      <c r="X291" s="336"/>
      <c r="Y291" s="336"/>
      <c r="Z291" s="337"/>
      <c r="AA291" s="344"/>
      <c r="AB291" s="345"/>
      <c r="AC291" s="345"/>
      <c r="AD291" s="345"/>
      <c r="AE291" s="345"/>
      <c r="AF291" s="346"/>
      <c r="AG291" s="550"/>
      <c r="AH291" s="551"/>
      <c r="AI291" s="551"/>
      <c r="AJ291" s="551"/>
      <c r="AK291" s="551"/>
      <c r="AL291" s="552"/>
      <c r="AM291" s="559"/>
      <c r="AN291" s="560"/>
      <c r="AO291" s="560"/>
      <c r="AP291" s="560"/>
      <c r="AQ291" s="560"/>
      <c r="AR291" s="561"/>
      <c r="AS291" s="511"/>
      <c r="AT291" s="512"/>
      <c r="AU291" s="512"/>
      <c r="AV291" s="512"/>
      <c r="AW291" s="512"/>
      <c r="AX291" s="513"/>
    </row>
    <row r="292" spans="1:63" ht="12" customHeight="1">
      <c r="A292" s="63"/>
      <c r="B292" s="58"/>
      <c r="C292" s="59"/>
      <c r="D292" s="351"/>
      <c r="E292" s="352"/>
      <c r="F292" s="352"/>
      <c r="G292" s="352"/>
      <c r="H292" s="352"/>
      <c r="I292" s="352"/>
      <c r="J292" s="353"/>
      <c r="K292" s="299"/>
      <c r="L292" s="300"/>
      <c r="M292" s="300"/>
      <c r="N292" s="300"/>
      <c r="O292" s="300"/>
      <c r="P292" s="300"/>
      <c r="Q292" s="300"/>
      <c r="R292" s="300"/>
      <c r="S292" s="300"/>
      <c r="T292" s="300"/>
      <c r="U292" s="300"/>
      <c r="V292" s="300"/>
      <c r="W292" s="300"/>
      <c r="X292" s="300"/>
      <c r="Y292" s="300"/>
      <c r="Z292" s="301"/>
      <c r="AA292" s="305"/>
      <c r="AB292" s="821"/>
      <c r="AC292" s="821"/>
      <c r="AD292" s="821"/>
      <c r="AE292" s="821"/>
      <c r="AF292" s="822"/>
      <c r="AG292" s="311"/>
      <c r="AH292" s="312"/>
      <c r="AI292" s="312"/>
      <c r="AJ292" s="312"/>
      <c r="AK292" s="312"/>
      <c r="AL292" s="313"/>
      <c r="AM292" s="317"/>
      <c r="AN292" s="318"/>
      <c r="AO292" s="318"/>
      <c r="AP292" s="318"/>
      <c r="AQ292" s="318"/>
      <c r="AR292" s="319"/>
      <c r="AS292" s="430">
        <f>AM292*AG292</f>
        <v>0</v>
      </c>
      <c r="AT292" s="431"/>
      <c r="AU292" s="431"/>
      <c r="AV292" s="431"/>
      <c r="AW292" s="431"/>
      <c r="AX292" s="432"/>
      <c r="AY292" s="63"/>
      <c r="AZ292" s="63"/>
      <c r="BA292" s="63"/>
      <c r="BB292" s="63"/>
      <c r="BC292" s="63"/>
      <c r="BD292" s="63"/>
      <c r="BE292" s="63"/>
      <c r="BF292" s="63"/>
      <c r="BG292" s="63"/>
    </row>
    <row r="293" spans="1:63" ht="12" customHeight="1">
      <c r="A293" s="63"/>
      <c r="B293" s="58"/>
      <c r="C293" s="59"/>
      <c r="D293" s="354"/>
      <c r="E293" s="355"/>
      <c r="F293" s="355"/>
      <c r="G293" s="355"/>
      <c r="H293" s="355"/>
      <c r="I293" s="355"/>
      <c r="J293" s="356"/>
      <c r="K293" s="487"/>
      <c r="L293" s="488"/>
      <c r="M293" s="488"/>
      <c r="N293" s="488"/>
      <c r="O293" s="488"/>
      <c r="P293" s="488"/>
      <c r="Q293" s="488"/>
      <c r="R293" s="488"/>
      <c r="S293" s="488"/>
      <c r="T293" s="488"/>
      <c r="U293" s="488"/>
      <c r="V293" s="488"/>
      <c r="W293" s="488"/>
      <c r="X293" s="488"/>
      <c r="Y293" s="488"/>
      <c r="Z293" s="489"/>
      <c r="AA293" s="823"/>
      <c r="AB293" s="824"/>
      <c r="AC293" s="824"/>
      <c r="AD293" s="824"/>
      <c r="AE293" s="824"/>
      <c r="AF293" s="825"/>
      <c r="AG293" s="499"/>
      <c r="AH293" s="500"/>
      <c r="AI293" s="500"/>
      <c r="AJ293" s="500"/>
      <c r="AK293" s="500"/>
      <c r="AL293" s="501"/>
      <c r="AM293" s="502"/>
      <c r="AN293" s="503"/>
      <c r="AO293" s="503"/>
      <c r="AP293" s="503"/>
      <c r="AQ293" s="503"/>
      <c r="AR293" s="504"/>
      <c r="AS293" s="584"/>
      <c r="AT293" s="585"/>
      <c r="AU293" s="585"/>
      <c r="AV293" s="585"/>
      <c r="AW293" s="585"/>
      <c r="AX293" s="586"/>
      <c r="AY293" s="63"/>
      <c r="AZ293" s="63"/>
      <c r="BA293" s="63"/>
      <c r="BB293" s="63"/>
      <c r="BC293" s="63"/>
      <c r="BD293" s="63"/>
      <c r="BE293" s="63"/>
      <c r="BF293" s="63"/>
      <c r="BG293" s="63"/>
    </row>
    <row r="294" spans="1:63" ht="12" customHeight="1">
      <c r="A294" s="63"/>
      <c r="B294" s="58"/>
      <c r="C294" s="59"/>
      <c r="D294" s="357"/>
      <c r="E294" s="358"/>
      <c r="F294" s="358"/>
      <c r="G294" s="358"/>
      <c r="H294" s="358"/>
      <c r="I294" s="358"/>
      <c r="J294" s="359"/>
      <c r="K294" s="829" t="s">
        <v>184</v>
      </c>
      <c r="L294" s="830"/>
      <c r="M294" s="830"/>
      <c r="N294" s="830"/>
      <c r="O294" s="830"/>
      <c r="P294" s="830"/>
      <c r="Q294" s="830"/>
      <c r="R294" s="830"/>
      <c r="S294" s="830"/>
      <c r="T294" s="830"/>
      <c r="U294" s="830"/>
      <c r="V294" s="830"/>
      <c r="W294" s="830"/>
      <c r="X294" s="830"/>
      <c r="Y294" s="830"/>
      <c r="Z294" s="831"/>
      <c r="AA294" s="826"/>
      <c r="AB294" s="827"/>
      <c r="AC294" s="827"/>
      <c r="AD294" s="827"/>
      <c r="AE294" s="827"/>
      <c r="AF294" s="828"/>
      <c r="AG294" s="314"/>
      <c r="AH294" s="315"/>
      <c r="AI294" s="315"/>
      <c r="AJ294" s="315"/>
      <c r="AK294" s="315"/>
      <c r="AL294" s="316"/>
      <c r="AM294" s="320"/>
      <c r="AN294" s="321"/>
      <c r="AO294" s="321"/>
      <c r="AP294" s="321"/>
      <c r="AQ294" s="321"/>
      <c r="AR294" s="322"/>
      <c r="AS294" s="433"/>
      <c r="AT294" s="434"/>
      <c r="AU294" s="434"/>
      <c r="AV294" s="434"/>
      <c r="AW294" s="434"/>
      <c r="AX294" s="435"/>
      <c r="AY294" s="63"/>
      <c r="AZ294" s="63"/>
      <c r="BA294" s="63"/>
      <c r="BB294" s="63"/>
      <c r="BC294" s="63"/>
      <c r="BD294" s="63"/>
      <c r="BE294" s="63"/>
      <c r="BF294" s="63"/>
      <c r="BG294" s="63"/>
    </row>
    <row r="295" spans="1:63" ht="19.5" customHeight="1">
      <c r="W295" s="75"/>
      <c r="X295" s="75"/>
      <c r="Y295" s="75"/>
      <c r="Z295" s="75"/>
      <c r="AA295" s="75"/>
      <c r="AB295" s="813" t="s">
        <v>185</v>
      </c>
      <c r="AC295" s="813"/>
      <c r="AD295" s="813"/>
      <c r="AE295" s="813"/>
      <c r="AF295" s="813"/>
      <c r="AG295" s="813"/>
      <c r="AH295" s="813"/>
      <c r="AI295" s="813"/>
      <c r="AJ295" s="813"/>
      <c r="AK295" s="813"/>
      <c r="AL295" s="813"/>
      <c r="AM295" s="813"/>
      <c r="AN295" s="813"/>
      <c r="AO295" s="813"/>
      <c r="AP295" s="813"/>
      <c r="AQ295" s="813"/>
      <c r="AR295" s="814"/>
      <c r="AS295" s="815">
        <f>ROUNDDOWN(AS292/160,1)</f>
        <v>0</v>
      </c>
      <c r="AT295" s="816"/>
      <c r="AU295" s="816"/>
      <c r="AV295" s="816"/>
      <c r="AW295" s="816"/>
      <c r="AX295" s="816"/>
      <c r="AY295" s="817" t="s">
        <v>26</v>
      </c>
      <c r="AZ295" s="818"/>
      <c r="BA295" s="819"/>
    </row>
    <row r="296" spans="1:63" ht="14.25" customHeight="1">
      <c r="A296" s="2" t="s">
        <v>186</v>
      </c>
    </row>
    <row r="297" spans="1:63" s="21" customFormat="1">
      <c r="A297" s="2"/>
      <c r="B297" s="76" t="s">
        <v>187</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I297" s="2"/>
      <c r="BJ297" s="2"/>
      <c r="BK297" s="2"/>
    </row>
    <row r="298" spans="1:63" s="21" customFormat="1" ht="24.75" customHeight="1">
      <c r="A298" s="2"/>
      <c r="B298" s="2"/>
      <c r="C298" s="733" t="s">
        <v>188</v>
      </c>
      <c r="D298" s="733"/>
      <c r="E298" s="733"/>
      <c r="F298" s="733"/>
      <c r="G298" s="733"/>
      <c r="H298" s="733"/>
      <c r="I298" s="733"/>
      <c r="J298" s="733"/>
      <c r="K298" s="733"/>
      <c r="L298" s="733"/>
      <c r="M298" s="733"/>
      <c r="N298" s="733"/>
      <c r="O298" s="733"/>
      <c r="P298" s="733"/>
      <c r="Q298" s="733"/>
      <c r="R298" s="733"/>
      <c r="S298" s="733"/>
      <c r="T298" s="733"/>
      <c r="U298" s="733"/>
      <c r="V298" s="733"/>
      <c r="W298" s="733"/>
      <c r="X298" s="733"/>
      <c r="Y298" s="733"/>
      <c r="Z298" s="733"/>
      <c r="AA298" s="733"/>
      <c r="AB298" s="733"/>
      <c r="AC298" s="733"/>
      <c r="AD298" s="733"/>
      <c r="AE298" s="733"/>
      <c r="AF298" s="733"/>
      <c r="AG298" s="733"/>
      <c r="AH298" s="733"/>
      <c r="AI298" s="733"/>
      <c r="AJ298" s="733"/>
      <c r="AK298" s="733"/>
      <c r="AL298" s="733"/>
      <c r="AM298" s="733"/>
      <c r="AN298" s="733"/>
      <c r="AO298" s="733"/>
      <c r="AP298" s="733"/>
      <c r="AQ298" s="733"/>
      <c r="AR298" s="733"/>
      <c r="AS298" s="733"/>
      <c r="AT298" s="733"/>
      <c r="AU298" s="733"/>
      <c r="AV298" s="733"/>
      <c r="AW298" s="733"/>
      <c r="AX298" s="733"/>
      <c r="AY298" s="733"/>
      <c r="AZ298" s="733"/>
      <c r="BA298" s="733"/>
      <c r="BB298" s="733"/>
      <c r="BC298" s="733"/>
      <c r="BD298" s="733"/>
      <c r="BE298" s="733"/>
      <c r="BF298" s="733"/>
      <c r="BG298" s="77"/>
      <c r="BH298" s="77"/>
      <c r="BI298" s="77"/>
      <c r="BJ298" s="77"/>
      <c r="BK298" s="2"/>
    </row>
    <row r="299" spans="1:63" ht="15.75" customHeight="1">
      <c r="B299" s="5"/>
      <c r="C299" s="49"/>
      <c r="D299" s="347" t="s">
        <v>148</v>
      </c>
      <c r="E299" s="526"/>
      <c r="F299" s="526"/>
      <c r="G299" s="526"/>
      <c r="H299" s="526"/>
      <c r="I299" s="527"/>
      <c r="J299" s="534" t="s">
        <v>175</v>
      </c>
      <c r="K299" s="534"/>
      <c r="L299" s="534"/>
      <c r="M299" s="534"/>
      <c r="N299" s="534"/>
      <c r="O299" s="534"/>
      <c r="P299" s="534"/>
      <c r="Q299" s="534"/>
      <c r="R299" s="534"/>
      <c r="S299" s="534"/>
      <c r="T299" s="534"/>
      <c r="U299" s="534"/>
      <c r="V299" s="534"/>
      <c r="W299" s="534"/>
      <c r="X299" s="534" t="s">
        <v>189</v>
      </c>
      <c r="Y299" s="534"/>
      <c r="Z299" s="534"/>
      <c r="AA299" s="534"/>
      <c r="AB299" s="534"/>
      <c r="AC299" s="807" t="s">
        <v>190</v>
      </c>
      <c r="AD299" s="807"/>
      <c r="AE299" s="807"/>
      <c r="AF299" s="807"/>
      <c r="AG299" s="807"/>
      <c r="AH299" s="807"/>
      <c r="AI299" s="807"/>
      <c r="AJ299" s="807"/>
      <c r="AK299" s="807"/>
      <c r="AL299" s="807" t="s">
        <v>158</v>
      </c>
      <c r="AM299" s="807"/>
      <c r="AN299" s="807"/>
      <c r="AO299" s="807"/>
      <c r="AP299" s="807"/>
      <c r="AQ299" s="553" t="s">
        <v>159</v>
      </c>
      <c r="AR299" s="595"/>
      <c r="AS299" s="595"/>
      <c r="AT299" s="595"/>
      <c r="AU299" s="595"/>
      <c r="AV299" s="807" t="s">
        <v>160</v>
      </c>
      <c r="AW299" s="807"/>
      <c r="AX299" s="807"/>
      <c r="AY299" s="807"/>
      <c r="AZ299" s="807"/>
      <c r="BA299" s="535" t="s">
        <v>191</v>
      </c>
      <c r="BB299" s="535"/>
      <c r="BC299" s="535"/>
      <c r="BD299" s="535"/>
      <c r="BE299" s="535"/>
      <c r="BF299" s="535"/>
    </row>
    <row r="300" spans="1:63" ht="15.75" customHeight="1">
      <c r="B300" s="5"/>
      <c r="C300" s="49"/>
      <c r="D300" s="528"/>
      <c r="E300" s="529"/>
      <c r="F300" s="529"/>
      <c r="G300" s="529"/>
      <c r="H300" s="529"/>
      <c r="I300" s="530"/>
      <c r="J300" s="820"/>
      <c r="K300" s="820"/>
      <c r="L300" s="820"/>
      <c r="M300" s="820"/>
      <c r="N300" s="820"/>
      <c r="O300" s="820"/>
      <c r="P300" s="820"/>
      <c r="Q300" s="820"/>
      <c r="R300" s="820"/>
      <c r="S300" s="820"/>
      <c r="T300" s="820"/>
      <c r="U300" s="820"/>
      <c r="V300" s="820"/>
      <c r="W300" s="820"/>
      <c r="X300" s="534"/>
      <c r="Y300" s="534"/>
      <c r="Z300" s="534"/>
      <c r="AA300" s="534"/>
      <c r="AB300" s="534"/>
      <c r="AC300" s="807"/>
      <c r="AD300" s="807"/>
      <c r="AE300" s="807"/>
      <c r="AF300" s="807"/>
      <c r="AG300" s="807"/>
      <c r="AH300" s="807"/>
      <c r="AI300" s="807"/>
      <c r="AJ300" s="807"/>
      <c r="AK300" s="807"/>
      <c r="AL300" s="807"/>
      <c r="AM300" s="807"/>
      <c r="AN300" s="807"/>
      <c r="AO300" s="807"/>
      <c r="AP300" s="807"/>
      <c r="AQ300" s="597"/>
      <c r="AR300" s="598"/>
      <c r="AS300" s="598"/>
      <c r="AT300" s="598"/>
      <c r="AU300" s="598"/>
      <c r="AV300" s="807"/>
      <c r="AW300" s="807"/>
      <c r="AX300" s="807"/>
      <c r="AY300" s="807"/>
      <c r="AZ300" s="807"/>
      <c r="BA300" s="535"/>
      <c r="BB300" s="535"/>
      <c r="BC300" s="535"/>
      <c r="BD300" s="535"/>
      <c r="BE300" s="535"/>
      <c r="BF300" s="535"/>
    </row>
    <row r="301" spans="1:63" ht="15.75" customHeight="1">
      <c r="B301" s="5"/>
      <c r="C301" s="49"/>
      <c r="D301" s="531"/>
      <c r="E301" s="532"/>
      <c r="F301" s="532"/>
      <c r="G301" s="532"/>
      <c r="H301" s="532"/>
      <c r="I301" s="533"/>
      <c r="J301" s="808" t="s">
        <v>192</v>
      </c>
      <c r="K301" s="809"/>
      <c r="L301" s="809"/>
      <c r="M301" s="809"/>
      <c r="N301" s="809"/>
      <c r="O301" s="809"/>
      <c r="P301" s="809"/>
      <c r="Q301" s="809"/>
      <c r="R301" s="809"/>
      <c r="S301" s="809"/>
      <c r="T301" s="809"/>
      <c r="U301" s="809"/>
      <c r="V301" s="809"/>
      <c r="W301" s="810"/>
      <c r="X301" s="534"/>
      <c r="Y301" s="534"/>
      <c r="Z301" s="534"/>
      <c r="AA301" s="534"/>
      <c r="AB301" s="534"/>
      <c r="AC301" s="807"/>
      <c r="AD301" s="807"/>
      <c r="AE301" s="807"/>
      <c r="AF301" s="807"/>
      <c r="AG301" s="807"/>
      <c r="AH301" s="807"/>
      <c r="AI301" s="807"/>
      <c r="AJ301" s="807"/>
      <c r="AK301" s="807"/>
      <c r="AL301" s="807"/>
      <c r="AM301" s="807"/>
      <c r="AN301" s="807"/>
      <c r="AO301" s="807"/>
      <c r="AP301" s="807"/>
      <c r="AQ301" s="600"/>
      <c r="AR301" s="601"/>
      <c r="AS301" s="601"/>
      <c r="AT301" s="601"/>
      <c r="AU301" s="601"/>
      <c r="AV301" s="807"/>
      <c r="AW301" s="807"/>
      <c r="AX301" s="807"/>
      <c r="AY301" s="807"/>
      <c r="AZ301" s="807"/>
      <c r="BA301" s="535"/>
      <c r="BB301" s="535"/>
      <c r="BC301" s="535"/>
      <c r="BD301" s="535"/>
      <c r="BE301" s="535"/>
      <c r="BF301" s="535"/>
    </row>
    <row r="302" spans="1:63" ht="15.75" customHeight="1">
      <c r="A302" s="63"/>
      <c r="B302" s="58"/>
      <c r="C302" s="59"/>
      <c r="D302" s="445"/>
      <c r="E302" s="446"/>
      <c r="F302" s="446"/>
      <c r="G302" s="446"/>
      <c r="H302" s="446"/>
      <c r="I302" s="447"/>
      <c r="J302" s="803"/>
      <c r="K302" s="803"/>
      <c r="L302" s="803"/>
      <c r="M302" s="803"/>
      <c r="N302" s="803"/>
      <c r="O302" s="803"/>
      <c r="P302" s="803"/>
      <c r="Q302" s="803"/>
      <c r="R302" s="803"/>
      <c r="S302" s="803"/>
      <c r="T302" s="803"/>
      <c r="U302" s="803"/>
      <c r="V302" s="803"/>
      <c r="W302" s="803"/>
      <c r="X302" s="805"/>
      <c r="Y302" s="789"/>
      <c r="Z302" s="789"/>
      <c r="AA302" s="789"/>
      <c r="AB302" s="790"/>
      <c r="AC302" s="797" t="s">
        <v>193</v>
      </c>
      <c r="AD302" s="798"/>
      <c r="AE302" s="798"/>
      <c r="AF302" s="798"/>
      <c r="AG302" s="798"/>
      <c r="AH302" s="799"/>
      <c r="AI302" s="799"/>
      <c r="AJ302" s="799"/>
      <c r="AK302" s="811" t="s">
        <v>27</v>
      </c>
      <c r="AL302" s="746"/>
      <c r="AM302" s="747"/>
      <c r="AN302" s="747"/>
      <c r="AO302" s="747"/>
      <c r="AP302" s="748"/>
      <c r="AQ302" s="755"/>
      <c r="AR302" s="756"/>
      <c r="AS302" s="756"/>
      <c r="AT302" s="756"/>
      <c r="AU302" s="757"/>
      <c r="AV302" s="764">
        <f>AL302*AQ302</f>
        <v>0</v>
      </c>
      <c r="AW302" s="765"/>
      <c r="AX302" s="765"/>
      <c r="AY302" s="765"/>
      <c r="AZ302" s="766"/>
      <c r="BA302" s="773"/>
      <c r="BB302" s="774"/>
      <c r="BC302" s="774"/>
      <c r="BD302" s="774"/>
      <c r="BE302" s="774"/>
      <c r="BF302" s="775"/>
      <c r="BG302" s="63"/>
    </row>
    <row r="303" spans="1:63" ht="15.75" customHeight="1">
      <c r="A303" s="63"/>
      <c r="B303" s="58"/>
      <c r="C303" s="59"/>
      <c r="D303" s="475"/>
      <c r="E303" s="476"/>
      <c r="F303" s="476"/>
      <c r="G303" s="476"/>
      <c r="H303" s="476"/>
      <c r="I303" s="477"/>
      <c r="J303" s="804"/>
      <c r="K303" s="804"/>
      <c r="L303" s="804"/>
      <c r="M303" s="804"/>
      <c r="N303" s="804"/>
      <c r="O303" s="804"/>
      <c r="P303" s="804"/>
      <c r="Q303" s="804"/>
      <c r="R303" s="804"/>
      <c r="S303" s="804"/>
      <c r="T303" s="804"/>
      <c r="U303" s="804"/>
      <c r="V303" s="804"/>
      <c r="W303" s="804"/>
      <c r="X303" s="791"/>
      <c r="Y303" s="792"/>
      <c r="Z303" s="792"/>
      <c r="AA303" s="792"/>
      <c r="AB303" s="793"/>
      <c r="AC303" s="779" t="s">
        <v>193</v>
      </c>
      <c r="AD303" s="780"/>
      <c r="AE303" s="780"/>
      <c r="AF303" s="780"/>
      <c r="AG303" s="780"/>
      <c r="AH303" s="781"/>
      <c r="AI303" s="781"/>
      <c r="AJ303" s="781"/>
      <c r="AK303" s="812"/>
      <c r="AL303" s="749"/>
      <c r="AM303" s="750"/>
      <c r="AN303" s="750"/>
      <c r="AO303" s="750"/>
      <c r="AP303" s="751"/>
      <c r="AQ303" s="758"/>
      <c r="AR303" s="759"/>
      <c r="AS303" s="759"/>
      <c r="AT303" s="759"/>
      <c r="AU303" s="760"/>
      <c r="AV303" s="767"/>
      <c r="AW303" s="768"/>
      <c r="AX303" s="768"/>
      <c r="AY303" s="768"/>
      <c r="AZ303" s="769"/>
      <c r="BA303" s="776"/>
      <c r="BB303" s="777"/>
      <c r="BC303" s="777"/>
      <c r="BD303" s="777"/>
      <c r="BE303" s="777"/>
      <c r="BF303" s="778"/>
      <c r="BG303" s="63"/>
    </row>
    <row r="304" spans="1:63" ht="15.75" customHeight="1">
      <c r="A304" s="63"/>
      <c r="B304" s="58"/>
      <c r="C304" s="59"/>
      <c r="D304" s="448"/>
      <c r="E304" s="449"/>
      <c r="F304" s="449"/>
      <c r="G304" s="449"/>
      <c r="H304" s="449"/>
      <c r="I304" s="450"/>
      <c r="J304" s="806"/>
      <c r="K304" s="806"/>
      <c r="L304" s="806"/>
      <c r="M304" s="806"/>
      <c r="N304" s="806"/>
      <c r="O304" s="806"/>
      <c r="P304" s="806"/>
      <c r="Q304" s="806"/>
      <c r="R304" s="806"/>
      <c r="S304" s="806"/>
      <c r="T304" s="806"/>
      <c r="U304" s="806"/>
      <c r="V304" s="806"/>
      <c r="W304" s="806"/>
      <c r="X304" s="794"/>
      <c r="Y304" s="795"/>
      <c r="Z304" s="795"/>
      <c r="AA304" s="795"/>
      <c r="AB304" s="796"/>
      <c r="AC304" s="782" t="s">
        <v>193</v>
      </c>
      <c r="AD304" s="783"/>
      <c r="AE304" s="783"/>
      <c r="AF304" s="783"/>
      <c r="AG304" s="783"/>
      <c r="AH304" s="784"/>
      <c r="AI304" s="784"/>
      <c r="AJ304" s="784"/>
      <c r="AK304" s="812"/>
      <c r="AL304" s="752"/>
      <c r="AM304" s="753"/>
      <c r="AN304" s="753"/>
      <c r="AO304" s="753"/>
      <c r="AP304" s="754"/>
      <c r="AQ304" s="761"/>
      <c r="AR304" s="762"/>
      <c r="AS304" s="762"/>
      <c r="AT304" s="762"/>
      <c r="AU304" s="763"/>
      <c r="AV304" s="770"/>
      <c r="AW304" s="771"/>
      <c r="AX304" s="771"/>
      <c r="AY304" s="771"/>
      <c r="AZ304" s="772"/>
      <c r="BA304" s="785" t="s">
        <v>194</v>
      </c>
      <c r="BB304" s="786"/>
      <c r="BC304" s="786"/>
      <c r="BD304" s="786"/>
      <c r="BE304" s="786"/>
      <c r="BF304" s="787"/>
      <c r="BG304" s="63"/>
    </row>
    <row r="305" spans="1:63" ht="15.75" customHeight="1">
      <c r="A305" s="63"/>
      <c r="B305" s="58"/>
      <c r="C305" s="59"/>
      <c r="D305" s="445"/>
      <c r="E305" s="446"/>
      <c r="F305" s="446"/>
      <c r="G305" s="446"/>
      <c r="H305" s="446"/>
      <c r="I305" s="447"/>
      <c r="J305" s="803"/>
      <c r="K305" s="803"/>
      <c r="L305" s="803"/>
      <c r="M305" s="803"/>
      <c r="N305" s="803"/>
      <c r="O305" s="803"/>
      <c r="P305" s="803"/>
      <c r="Q305" s="803"/>
      <c r="R305" s="803"/>
      <c r="S305" s="803"/>
      <c r="T305" s="803"/>
      <c r="U305" s="803"/>
      <c r="V305" s="803"/>
      <c r="W305" s="803"/>
      <c r="X305" s="805"/>
      <c r="Y305" s="789"/>
      <c r="Z305" s="789"/>
      <c r="AA305" s="789"/>
      <c r="AB305" s="790"/>
      <c r="AC305" s="797" t="s">
        <v>193</v>
      </c>
      <c r="AD305" s="798"/>
      <c r="AE305" s="798"/>
      <c r="AF305" s="798"/>
      <c r="AG305" s="798"/>
      <c r="AH305" s="799"/>
      <c r="AI305" s="799"/>
      <c r="AJ305" s="799"/>
      <c r="AK305" s="800" t="s">
        <v>27</v>
      </c>
      <c r="AL305" s="746"/>
      <c r="AM305" s="747"/>
      <c r="AN305" s="747"/>
      <c r="AO305" s="747"/>
      <c r="AP305" s="748"/>
      <c r="AQ305" s="755"/>
      <c r="AR305" s="756"/>
      <c r="AS305" s="756"/>
      <c r="AT305" s="756"/>
      <c r="AU305" s="757"/>
      <c r="AV305" s="764">
        <f>AL305*AQ305</f>
        <v>0</v>
      </c>
      <c r="AW305" s="765"/>
      <c r="AX305" s="765"/>
      <c r="AY305" s="765"/>
      <c r="AZ305" s="766"/>
      <c r="BA305" s="773"/>
      <c r="BB305" s="774"/>
      <c r="BC305" s="774"/>
      <c r="BD305" s="774"/>
      <c r="BE305" s="774"/>
      <c r="BF305" s="775"/>
      <c r="BG305" s="78"/>
      <c r="BH305" s="17"/>
    </row>
    <row r="306" spans="1:63" ht="15.75" customHeight="1">
      <c r="A306" s="63"/>
      <c r="B306" s="58"/>
      <c r="C306" s="59"/>
      <c r="D306" s="475"/>
      <c r="E306" s="476"/>
      <c r="F306" s="476"/>
      <c r="G306" s="476"/>
      <c r="H306" s="476"/>
      <c r="I306" s="477"/>
      <c r="J306" s="804"/>
      <c r="K306" s="804"/>
      <c r="L306" s="804"/>
      <c r="M306" s="804"/>
      <c r="N306" s="804"/>
      <c r="O306" s="804"/>
      <c r="P306" s="804"/>
      <c r="Q306" s="804"/>
      <c r="R306" s="804"/>
      <c r="S306" s="804"/>
      <c r="T306" s="804"/>
      <c r="U306" s="804"/>
      <c r="V306" s="804"/>
      <c r="W306" s="804"/>
      <c r="X306" s="791"/>
      <c r="Y306" s="792"/>
      <c r="Z306" s="792"/>
      <c r="AA306" s="792"/>
      <c r="AB306" s="793"/>
      <c r="AC306" s="779" t="s">
        <v>193</v>
      </c>
      <c r="AD306" s="780"/>
      <c r="AE306" s="780"/>
      <c r="AF306" s="780"/>
      <c r="AG306" s="780"/>
      <c r="AH306" s="781"/>
      <c r="AI306" s="781"/>
      <c r="AJ306" s="781"/>
      <c r="AK306" s="801"/>
      <c r="AL306" s="749"/>
      <c r="AM306" s="750"/>
      <c r="AN306" s="750"/>
      <c r="AO306" s="750"/>
      <c r="AP306" s="751"/>
      <c r="AQ306" s="758"/>
      <c r="AR306" s="759"/>
      <c r="AS306" s="759"/>
      <c r="AT306" s="759"/>
      <c r="AU306" s="760"/>
      <c r="AV306" s="767"/>
      <c r="AW306" s="768"/>
      <c r="AX306" s="768"/>
      <c r="AY306" s="768"/>
      <c r="AZ306" s="769"/>
      <c r="BA306" s="776"/>
      <c r="BB306" s="777"/>
      <c r="BC306" s="777"/>
      <c r="BD306" s="777"/>
      <c r="BE306" s="777"/>
      <c r="BF306" s="778"/>
      <c r="BG306" s="78"/>
      <c r="BH306" s="17"/>
    </row>
    <row r="307" spans="1:63" ht="15.75" customHeight="1">
      <c r="A307" s="63"/>
      <c r="B307" s="58"/>
      <c r="C307" s="59"/>
      <c r="D307" s="448"/>
      <c r="E307" s="449"/>
      <c r="F307" s="449"/>
      <c r="G307" s="449"/>
      <c r="H307" s="449"/>
      <c r="I307" s="450"/>
      <c r="J307" s="806"/>
      <c r="K307" s="806"/>
      <c r="L307" s="806"/>
      <c r="M307" s="806"/>
      <c r="N307" s="806"/>
      <c r="O307" s="806"/>
      <c r="P307" s="806"/>
      <c r="Q307" s="806"/>
      <c r="R307" s="806"/>
      <c r="S307" s="806"/>
      <c r="T307" s="806"/>
      <c r="U307" s="806"/>
      <c r="V307" s="806"/>
      <c r="W307" s="806"/>
      <c r="X307" s="794"/>
      <c r="Y307" s="795"/>
      <c r="Z307" s="795"/>
      <c r="AA307" s="795"/>
      <c r="AB307" s="796"/>
      <c r="AC307" s="782" t="s">
        <v>193</v>
      </c>
      <c r="AD307" s="783"/>
      <c r="AE307" s="783"/>
      <c r="AF307" s="783"/>
      <c r="AG307" s="783"/>
      <c r="AH307" s="784"/>
      <c r="AI307" s="784"/>
      <c r="AJ307" s="784"/>
      <c r="AK307" s="802"/>
      <c r="AL307" s="752"/>
      <c r="AM307" s="753"/>
      <c r="AN307" s="753"/>
      <c r="AO307" s="753"/>
      <c r="AP307" s="754"/>
      <c r="AQ307" s="761"/>
      <c r="AR307" s="762"/>
      <c r="AS307" s="762"/>
      <c r="AT307" s="762"/>
      <c r="AU307" s="763"/>
      <c r="AV307" s="770"/>
      <c r="AW307" s="771"/>
      <c r="AX307" s="771"/>
      <c r="AY307" s="771"/>
      <c r="AZ307" s="772"/>
      <c r="BA307" s="785" t="s">
        <v>194</v>
      </c>
      <c r="BB307" s="786"/>
      <c r="BC307" s="786"/>
      <c r="BD307" s="786"/>
      <c r="BE307" s="786"/>
      <c r="BF307" s="787"/>
      <c r="BG307" s="79"/>
      <c r="BH307" s="5"/>
    </row>
    <row r="308" spans="1:63" ht="15.75" customHeight="1">
      <c r="A308" s="63"/>
      <c r="B308" s="58"/>
      <c r="C308" s="59"/>
      <c r="D308" s="445"/>
      <c r="E308" s="446"/>
      <c r="F308" s="446"/>
      <c r="G308" s="446"/>
      <c r="H308" s="446"/>
      <c r="I308" s="447"/>
      <c r="J308" s="420"/>
      <c r="K308" s="421"/>
      <c r="L308" s="421"/>
      <c r="M308" s="421"/>
      <c r="N308" s="421"/>
      <c r="O308" s="421"/>
      <c r="P308" s="421"/>
      <c r="Q308" s="421"/>
      <c r="R308" s="421"/>
      <c r="S308" s="421"/>
      <c r="T308" s="421"/>
      <c r="U308" s="421"/>
      <c r="V308" s="421"/>
      <c r="W308" s="422"/>
      <c r="X308" s="788"/>
      <c r="Y308" s="789"/>
      <c r="Z308" s="789"/>
      <c r="AA308" s="789"/>
      <c r="AB308" s="790"/>
      <c r="AC308" s="797" t="s">
        <v>193</v>
      </c>
      <c r="AD308" s="798"/>
      <c r="AE308" s="798"/>
      <c r="AF308" s="798"/>
      <c r="AG308" s="798"/>
      <c r="AH308" s="799"/>
      <c r="AI308" s="799"/>
      <c r="AJ308" s="799"/>
      <c r="AK308" s="800" t="s">
        <v>27</v>
      </c>
      <c r="AL308" s="746"/>
      <c r="AM308" s="747"/>
      <c r="AN308" s="747"/>
      <c r="AO308" s="747"/>
      <c r="AP308" s="748"/>
      <c r="AQ308" s="755"/>
      <c r="AR308" s="756"/>
      <c r="AS308" s="756"/>
      <c r="AT308" s="756"/>
      <c r="AU308" s="757"/>
      <c r="AV308" s="764">
        <f>AL308*AQ308</f>
        <v>0</v>
      </c>
      <c r="AW308" s="765"/>
      <c r="AX308" s="765"/>
      <c r="AY308" s="765"/>
      <c r="AZ308" s="766"/>
      <c r="BA308" s="773"/>
      <c r="BB308" s="774"/>
      <c r="BC308" s="774"/>
      <c r="BD308" s="774"/>
      <c r="BE308" s="774"/>
      <c r="BF308" s="775"/>
      <c r="BG308" s="80"/>
      <c r="BH308" s="81"/>
    </row>
    <row r="309" spans="1:63" ht="15.75" customHeight="1">
      <c r="A309" s="63"/>
      <c r="B309" s="58"/>
      <c r="C309" s="59"/>
      <c r="D309" s="475"/>
      <c r="E309" s="476"/>
      <c r="F309" s="476"/>
      <c r="G309" s="476"/>
      <c r="H309" s="476"/>
      <c r="I309" s="477"/>
      <c r="J309" s="523"/>
      <c r="K309" s="524"/>
      <c r="L309" s="524"/>
      <c r="M309" s="524"/>
      <c r="N309" s="524"/>
      <c r="O309" s="524"/>
      <c r="P309" s="524"/>
      <c r="Q309" s="524"/>
      <c r="R309" s="524"/>
      <c r="S309" s="524"/>
      <c r="T309" s="524"/>
      <c r="U309" s="524"/>
      <c r="V309" s="524"/>
      <c r="W309" s="525"/>
      <c r="X309" s="791"/>
      <c r="Y309" s="792"/>
      <c r="Z309" s="792"/>
      <c r="AA309" s="792"/>
      <c r="AB309" s="793"/>
      <c r="AC309" s="779" t="s">
        <v>193</v>
      </c>
      <c r="AD309" s="780"/>
      <c r="AE309" s="780"/>
      <c r="AF309" s="780"/>
      <c r="AG309" s="780"/>
      <c r="AH309" s="781"/>
      <c r="AI309" s="781"/>
      <c r="AJ309" s="781"/>
      <c r="AK309" s="801"/>
      <c r="AL309" s="749"/>
      <c r="AM309" s="750"/>
      <c r="AN309" s="750"/>
      <c r="AO309" s="750"/>
      <c r="AP309" s="751"/>
      <c r="AQ309" s="758"/>
      <c r="AR309" s="759"/>
      <c r="AS309" s="759"/>
      <c r="AT309" s="759"/>
      <c r="AU309" s="760"/>
      <c r="AV309" s="767"/>
      <c r="AW309" s="768"/>
      <c r="AX309" s="768"/>
      <c r="AY309" s="768"/>
      <c r="AZ309" s="769"/>
      <c r="BA309" s="776"/>
      <c r="BB309" s="777"/>
      <c r="BC309" s="777"/>
      <c r="BD309" s="777"/>
      <c r="BE309" s="777"/>
      <c r="BF309" s="778"/>
      <c r="BG309" s="80"/>
      <c r="BH309" s="81"/>
    </row>
    <row r="310" spans="1:63" ht="15.75" customHeight="1">
      <c r="A310" s="63"/>
      <c r="B310" s="58"/>
      <c r="C310" s="59"/>
      <c r="D310" s="448"/>
      <c r="E310" s="449"/>
      <c r="F310" s="449"/>
      <c r="G310" s="449"/>
      <c r="H310" s="449"/>
      <c r="I310" s="450"/>
      <c r="J310" s="634"/>
      <c r="K310" s="635"/>
      <c r="L310" s="635"/>
      <c r="M310" s="635"/>
      <c r="N310" s="635"/>
      <c r="O310" s="635"/>
      <c r="P310" s="635"/>
      <c r="Q310" s="635"/>
      <c r="R310" s="635"/>
      <c r="S310" s="635"/>
      <c r="T310" s="635"/>
      <c r="U310" s="635"/>
      <c r="V310" s="635"/>
      <c r="W310" s="636"/>
      <c r="X310" s="794"/>
      <c r="Y310" s="795"/>
      <c r="Z310" s="795"/>
      <c r="AA310" s="795"/>
      <c r="AB310" s="796"/>
      <c r="AC310" s="782" t="s">
        <v>193</v>
      </c>
      <c r="AD310" s="783"/>
      <c r="AE310" s="783"/>
      <c r="AF310" s="783"/>
      <c r="AG310" s="783"/>
      <c r="AH310" s="784"/>
      <c r="AI310" s="784"/>
      <c r="AJ310" s="784"/>
      <c r="AK310" s="802"/>
      <c r="AL310" s="752"/>
      <c r="AM310" s="753"/>
      <c r="AN310" s="753"/>
      <c r="AO310" s="753"/>
      <c r="AP310" s="754"/>
      <c r="AQ310" s="761"/>
      <c r="AR310" s="762"/>
      <c r="AS310" s="762"/>
      <c r="AT310" s="762"/>
      <c r="AU310" s="763"/>
      <c r="AV310" s="770"/>
      <c r="AW310" s="771"/>
      <c r="AX310" s="771"/>
      <c r="AY310" s="771"/>
      <c r="AZ310" s="772"/>
      <c r="BA310" s="785" t="s">
        <v>194</v>
      </c>
      <c r="BB310" s="786"/>
      <c r="BC310" s="786"/>
      <c r="BD310" s="786"/>
      <c r="BE310" s="786"/>
      <c r="BF310" s="787"/>
      <c r="BG310" s="63"/>
    </row>
    <row r="311" spans="1:63" ht="15.75" customHeight="1">
      <c r="B311" s="5"/>
      <c r="C311" s="5"/>
      <c r="D311" s="10" t="s">
        <v>195</v>
      </c>
      <c r="E311" s="50"/>
      <c r="F311" s="50"/>
      <c r="G311" s="50"/>
      <c r="H311" s="50"/>
      <c r="I311" s="50"/>
      <c r="J311" s="40"/>
      <c r="K311" s="40"/>
      <c r="L311" s="40"/>
      <c r="M311" s="40"/>
      <c r="N311" s="40"/>
      <c r="O311" s="40"/>
      <c r="P311" s="40"/>
      <c r="Q311" s="40"/>
      <c r="R311" s="40"/>
      <c r="S311" s="40"/>
      <c r="T311" s="40"/>
      <c r="U311" s="40"/>
      <c r="V311" s="40"/>
      <c r="W311" s="40"/>
      <c r="X311" s="6"/>
      <c r="Y311" s="6"/>
      <c r="Z311" s="6"/>
      <c r="AA311" s="6"/>
      <c r="AB311" s="6"/>
      <c r="AC311" s="6"/>
      <c r="AD311" s="6"/>
      <c r="AE311" s="6"/>
      <c r="AF311" s="6"/>
      <c r="AG311" s="53"/>
      <c r="AH311" s="53"/>
      <c r="AI311" s="53"/>
      <c r="AJ311" s="53"/>
      <c r="AK311" s="53"/>
      <c r="AL311" s="53"/>
      <c r="AM311" s="53"/>
      <c r="AN311" s="54"/>
      <c r="AO311" s="75"/>
      <c r="AP311" s="82"/>
      <c r="AQ311" s="347" t="s">
        <v>196</v>
      </c>
      <c r="AR311" s="526"/>
      <c r="AS311" s="526"/>
      <c r="AT311" s="526"/>
      <c r="AU311" s="527"/>
      <c r="AV311" s="740">
        <f>SUM(AV302:AZ310)</f>
        <v>0</v>
      </c>
      <c r="AW311" s="741"/>
      <c r="AX311" s="741"/>
      <c r="AY311" s="741"/>
      <c r="AZ311" s="741"/>
      <c r="BA311" s="741"/>
      <c r="BB311" s="741"/>
      <c r="BC311" s="741"/>
      <c r="BD311" s="741"/>
      <c r="BE311" s="741"/>
      <c r="BF311" s="742"/>
    </row>
    <row r="312" spans="1:63" ht="15.75" customHeight="1">
      <c r="B312" s="5"/>
      <c r="C312" s="5"/>
      <c r="D312" s="5" t="s">
        <v>197</v>
      </c>
      <c r="E312" s="50"/>
      <c r="F312" s="50"/>
      <c r="G312" s="50"/>
      <c r="H312" s="50"/>
      <c r="I312" s="50"/>
      <c r="J312" s="40"/>
      <c r="K312" s="40"/>
      <c r="L312" s="40"/>
      <c r="M312" s="40"/>
      <c r="N312" s="40"/>
      <c r="O312" s="40"/>
      <c r="P312" s="40"/>
      <c r="Q312" s="40"/>
      <c r="R312" s="40"/>
      <c r="S312" s="40"/>
      <c r="T312" s="40"/>
      <c r="U312" s="40"/>
      <c r="V312" s="40"/>
      <c r="W312" s="40"/>
      <c r="X312" s="6"/>
      <c r="Y312" s="6"/>
      <c r="Z312" s="6"/>
      <c r="AA312" s="6"/>
      <c r="AB312" s="6"/>
      <c r="AC312" s="6"/>
      <c r="AD312" s="6"/>
      <c r="AE312" s="6"/>
      <c r="AF312" s="6"/>
      <c r="AG312" s="53"/>
      <c r="AH312" s="53"/>
      <c r="AI312" s="53"/>
      <c r="AJ312" s="53"/>
      <c r="AK312" s="53"/>
      <c r="AL312" s="53"/>
      <c r="AM312" s="53"/>
      <c r="AN312" s="54"/>
      <c r="AO312" s="17"/>
      <c r="AP312" s="83"/>
      <c r="AQ312" s="531"/>
      <c r="AR312" s="532"/>
      <c r="AS312" s="532"/>
      <c r="AT312" s="532"/>
      <c r="AU312" s="533"/>
      <c r="AV312" s="743"/>
      <c r="AW312" s="744"/>
      <c r="AX312" s="744"/>
      <c r="AY312" s="744"/>
      <c r="AZ312" s="744"/>
      <c r="BA312" s="744"/>
      <c r="BB312" s="744"/>
      <c r="BC312" s="744"/>
      <c r="BD312" s="744"/>
      <c r="BE312" s="744"/>
      <c r="BF312" s="745"/>
    </row>
    <row r="313" spans="1:63" ht="15" customHeight="1">
      <c r="B313" s="5"/>
      <c r="C313" s="5"/>
      <c r="D313" s="2" t="s">
        <v>198</v>
      </c>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row>
    <row r="314" spans="1:63" ht="15" customHeight="1">
      <c r="B314" s="5"/>
      <c r="C314" s="5"/>
      <c r="D314" s="437" t="s">
        <v>199</v>
      </c>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7"/>
      <c r="BG314" s="437"/>
      <c r="BH314" s="437"/>
      <c r="BI314" s="437"/>
      <c r="BJ314" s="437"/>
      <c r="BK314" s="437"/>
    </row>
    <row r="315" spans="1:63" s="63" customFormat="1" ht="15" customHeight="1">
      <c r="A315" s="2"/>
      <c r="B315" s="5"/>
      <c r="C315" s="5"/>
      <c r="D315" s="474" t="s">
        <v>200</v>
      </c>
      <c r="E315" s="474"/>
      <c r="F315" s="474"/>
      <c r="G315" s="474"/>
      <c r="H315" s="474"/>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474"/>
      <c r="AT315" s="474"/>
      <c r="AU315" s="474"/>
      <c r="AV315" s="474"/>
      <c r="AW315" s="474"/>
      <c r="AX315" s="474"/>
      <c r="AY315" s="474"/>
      <c r="AZ315" s="474"/>
      <c r="BA315" s="474"/>
      <c r="BB315" s="474"/>
      <c r="BC315" s="474"/>
      <c r="BD315" s="474"/>
      <c r="BE315" s="474"/>
      <c r="BF315" s="474"/>
      <c r="BG315" s="126"/>
      <c r="BH315" s="126"/>
      <c r="BI315" s="126"/>
      <c r="BJ315" s="126"/>
      <c r="BK315" s="126"/>
    </row>
    <row r="316" spans="1:63" s="63" customFormat="1" ht="15" customHeight="1">
      <c r="A316" s="2"/>
      <c r="B316" s="5"/>
      <c r="C316" s="5"/>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row>
    <row r="317" spans="1:63" ht="15" customHeight="1">
      <c r="A317" s="2" t="s">
        <v>201</v>
      </c>
    </row>
    <row r="318" spans="1:63" ht="15" customHeight="1">
      <c r="B318" s="2" t="s">
        <v>202</v>
      </c>
    </row>
    <row r="319" spans="1:63" ht="15" customHeight="1">
      <c r="B319" s="5"/>
      <c r="C319" s="49"/>
      <c r="D319" s="329" t="s">
        <v>149</v>
      </c>
      <c r="E319" s="330"/>
      <c r="F319" s="330"/>
      <c r="G319" s="330"/>
      <c r="H319" s="330"/>
      <c r="I319" s="330"/>
      <c r="J319" s="330"/>
      <c r="K319" s="330"/>
      <c r="L319" s="330"/>
      <c r="M319" s="330"/>
      <c r="N319" s="330"/>
      <c r="O319" s="330"/>
      <c r="P319" s="330"/>
      <c r="Q319" s="330"/>
      <c r="R319" s="330"/>
      <c r="S319" s="331"/>
      <c r="T319" s="338" t="s">
        <v>157</v>
      </c>
      <c r="U319" s="339"/>
      <c r="V319" s="339"/>
      <c r="W319" s="339"/>
      <c r="X319" s="339"/>
      <c r="Y319" s="340"/>
      <c r="Z319" s="505" t="s">
        <v>158</v>
      </c>
      <c r="AA319" s="545"/>
      <c r="AB319" s="545"/>
      <c r="AC319" s="545"/>
      <c r="AD319" s="545"/>
      <c r="AE319" s="546"/>
      <c r="AF319" s="553" t="s">
        <v>159</v>
      </c>
      <c r="AG319" s="554"/>
      <c r="AH319" s="554"/>
      <c r="AI319" s="554"/>
      <c r="AJ319" s="554"/>
      <c r="AK319" s="555"/>
      <c r="AL319" s="505" t="s">
        <v>160</v>
      </c>
      <c r="AM319" s="506"/>
      <c r="AN319" s="506"/>
      <c r="AO319" s="506"/>
      <c r="AP319" s="506"/>
      <c r="AQ319" s="507"/>
    </row>
    <row r="320" spans="1:63" ht="15" customHeight="1">
      <c r="B320" s="5"/>
      <c r="C320" s="49"/>
      <c r="D320" s="332"/>
      <c r="E320" s="333"/>
      <c r="F320" s="333"/>
      <c r="G320" s="333"/>
      <c r="H320" s="333"/>
      <c r="I320" s="333"/>
      <c r="J320" s="333"/>
      <c r="K320" s="333"/>
      <c r="L320" s="333"/>
      <c r="M320" s="333"/>
      <c r="N320" s="333"/>
      <c r="O320" s="333"/>
      <c r="P320" s="333"/>
      <c r="Q320" s="333"/>
      <c r="R320" s="333"/>
      <c r="S320" s="334"/>
      <c r="T320" s="341"/>
      <c r="U320" s="342"/>
      <c r="V320" s="342"/>
      <c r="W320" s="342"/>
      <c r="X320" s="342"/>
      <c r="Y320" s="343"/>
      <c r="Z320" s="547"/>
      <c r="AA320" s="548"/>
      <c r="AB320" s="548"/>
      <c r="AC320" s="548"/>
      <c r="AD320" s="548"/>
      <c r="AE320" s="549"/>
      <c r="AF320" s="556"/>
      <c r="AG320" s="557"/>
      <c r="AH320" s="557"/>
      <c r="AI320" s="557"/>
      <c r="AJ320" s="557"/>
      <c r="AK320" s="558"/>
      <c r="AL320" s="508"/>
      <c r="AM320" s="509"/>
      <c r="AN320" s="509"/>
      <c r="AO320" s="509"/>
      <c r="AP320" s="509"/>
      <c r="AQ320" s="510"/>
    </row>
    <row r="321" spans="1:63" ht="15" customHeight="1">
      <c r="B321" s="5"/>
      <c r="C321" s="49"/>
      <c r="D321" s="335"/>
      <c r="E321" s="336"/>
      <c r="F321" s="336"/>
      <c r="G321" s="336"/>
      <c r="H321" s="336"/>
      <c r="I321" s="336"/>
      <c r="J321" s="336"/>
      <c r="K321" s="336"/>
      <c r="L321" s="336"/>
      <c r="M321" s="336"/>
      <c r="N321" s="336"/>
      <c r="O321" s="336"/>
      <c r="P321" s="336"/>
      <c r="Q321" s="336"/>
      <c r="R321" s="336"/>
      <c r="S321" s="337"/>
      <c r="T321" s="344"/>
      <c r="U321" s="345"/>
      <c r="V321" s="345"/>
      <c r="W321" s="345"/>
      <c r="X321" s="345"/>
      <c r="Y321" s="346"/>
      <c r="Z321" s="550"/>
      <c r="AA321" s="551"/>
      <c r="AB321" s="551"/>
      <c r="AC321" s="551"/>
      <c r="AD321" s="551"/>
      <c r="AE321" s="552"/>
      <c r="AF321" s="559"/>
      <c r="AG321" s="560"/>
      <c r="AH321" s="560"/>
      <c r="AI321" s="560"/>
      <c r="AJ321" s="560"/>
      <c r="AK321" s="561"/>
      <c r="AL321" s="511"/>
      <c r="AM321" s="512"/>
      <c r="AN321" s="512"/>
      <c r="AO321" s="512"/>
      <c r="AP321" s="512"/>
      <c r="AQ321" s="513"/>
    </row>
    <row r="322" spans="1:63" ht="15" customHeight="1">
      <c r="B322" s="5"/>
      <c r="C322" s="49"/>
      <c r="D322" s="299"/>
      <c r="E322" s="300"/>
      <c r="F322" s="300"/>
      <c r="G322" s="300"/>
      <c r="H322" s="300"/>
      <c r="I322" s="300"/>
      <c r="J322" s="300"/>
      <c r="K322" s="300"/>
      <c r="L322" s="300"/>
      <c r="M322" s="300"/>
      <c r="N322" s="300"/>
      <c r="O322" s="300"/>
      <c r="P322" s="300"/>
      <c r="Q322" s="300"/>
      <c r="R322" s="300"/>
      <c r="S322" s="301"/>
      <c r="T322" s="305"/>
      <c r="U322" s="306"/>
      <c r="V322" s="306"/>
      <c r="W322" s="306"/>
      <c r="X322" s="306"/>
      <c r="Y322" s="307"/>
      <c r="Z322" s="311"/>
      <c r="AA322" s="312"/>
      <c r="AB322" s="312"/>
      <c r="AC322" s="312"/>
      <c r="AD322" s="312"/>
      <c r="AE322" s="313"/>
      <c r="AF322" s="317"/>
      <c r="AG322" s="318"/>
      <c r="AH322" s="318"/>
      <c r="AI322" s="318"/>
      <c r="AJ322" s="318"/>
      <c r="AK322" s="319"/>
      <c r="AL322" s="430">
        <f>Z322*AF322</f>
        <v>0</v>
      </c>
      <c r="AM322" s="431"/>
      <c r="AN322" s="431"/>
      <c r="AO322" s="431"/>
      <c r="AP322" s="431"/>
      <c r="AQ322" s="432"/>
    </row>
    <row r="323" spans="1:63" ht="15" customHeight="1">
      <c r="B323" s="5"/>
      <c r="C323" s="49"/>
      <c r="D323" s="487"/>
      <c r="E323" s="488"/>
      <c r="F323" s="488"/>
      <c r="G323" s="488"/>
      <c r="H323" s="488"/>
      <c r="I323" s="488"/>
      <c r="J323" s="488"/>
      <c r="K323" s="488"/>
      <c r="L323" s="488"/>
      <c r="M323" s="488"/>
      <c r="N323" s="488"/>
      <c r="O323" s="488"/>
      <c r="P323" s="488"/>
      <c r="Q323" s="488"/>
      <c r="R323" s="488"/>
      <c r="S323" s="489"/>
      <c r="T323" s="734"/>
      <c r="U323" s="735"/>
      <c r="V323" s="735"/>
      <c r="W323" s="735"/>
      <c r="X323" s="735"/>
      <c r="Y323" s="736"/>
      <c r="Z323" s="499"/>
      <c r="AA323" s="500"/>
      <c r="AB323" s="500"/>
      <c r="AC323" s="500"/>
      <c r="AD323" s="500"/>
      <c r="AE323" s="501"/>
      <c r="AF323" s="502"/>
      <c r="AG323" s="503"/>
      <c r="AH323" s="503"/>
      <c r="AI323" s="503"/>
      <c r="AJ323" s="503"/>
      <c r="AK323" s="504"/>
      <c r="AL323" s="584"/>
      <c r="AM323" s="585"/>
      <c r="AN323" s="585"/>
      <c r="AO323" s="585"/>
      <c r="AP323" s="585"/>
      <c r="AQ323" s="586"/>
    </row>
    <row r="324" spans="1:63" ht="24" customHeight="1">
      <c r="B324" s="5"/>
      <c r="C324" s="49"/>
      <c r="D324" s="737" t="s">
        <v>203</v>
      </c>
      <c r="E324" s="738"/>
      <c r="F324" s="738"/>
      <c r="G324" s="738"/>
      <c r="H324" s="738"/>
      <c r="I324" s="738"/>
      <c r="J324" s="738"/>
      <c r="K324" s="738"/>
      <c r="L324" s="738"/>
      <c r="M324" s="738"/>
      <c r="N324" s="738"/>
      <c r="O324" s="738"/>
      <c r="P324" s="738"/>
      <c r="Q324" s="738"/>
      <c r="R324" s="738"/>
      <c r="S324" s="739"/>
      <c r="T324" s="308"/>
      <c r="U324" s="309"/>
      <c r="V324" s="309"/>
      <c r="W324" s="309"/>
      <c r="X324" s="309"/>
      <c r="Y324" s="310"/>
      <c r="Z324" s="314"/>
      <c r="AA324" s="315"/>
      <c r="AB324" s="315"/>
      <c r="AC324" s="315"/>
      <c r="AD324" s="315"/>
      <c r="AE324" s="316"/>
      <c r="AF324" s="320"/>
      <c r="AG324" s="321"/>
      <c r="AH324" s="321"/>
      <c r="AI324" s="321"/>
      <c r="AJ324" s="321"/>
      <c r="AK324" s="322"/>
      <c r="AL324" s="433"/>
      <c r="AM324" s="434"/>
      <c r="AN324" s="434"/>
      <c r="AO324" s="434"/>
      <c r="AP324" s="434"/>
      <c r="AQ324" s="435"/>
    </row>
    <row r="325" spans="1:63" ht="15" customHeight="1">
      <c r="B325" s="5"/>
      <c r="C325" s="5"/>
      <c r="D325" s="10" t="s">
        <v>204</v>
      </c>
      <c r="E325" s="50"/>
      <c r="F325" s="50"/>
      <c r="G325" s="50"/>
      <c r="H325" s="50"/>
      <c r="I325" s="50"/>
      <c r="J325" s="50"/>
      <c r="K325" s="51"/>
      <c r="L325" s="51"/>
      <c r="M325" s="51"/>
      <c r="N325" s="51"/>
      <c r="O325" s="51"/>
      <c r="P325" s="51"/>
      <c r="Q325" s="51"/>
      <c r="R325" s="51"/>
      <c r="S325" s="51"/>
      <c r="T325" s="51"/>
      <c r="U325" s="51"/>
      <c r="V325" s="51"/>
      <c r="W325" s="51"/>
      <c r="X325" s="51"/>
      <c r="Y325" s="51"/>
      <c r="Z325" s="51"/>
      <c r="AA325" s="84"/>
      <c r="AB325" s="84"/>
      <c r="AC325" s="84"/>
      <c r="AD325" s="84"/>
      <c r="AE325" s="84"/>
      <c r="AF325" s="84"/>
      <c r="AG325" s="85"/>
      <c r="AH325" s="85"/>
      <c r="AI325" s="85"/>
      <c r="AJ325" s="85"/>
      <c r="AK325" s="85"/>
      <c r="AL325" s="85"/>
      <c r="AM325" s="85"/>
      <c r="AN325" s="86"/>
      <c r="AO325" s="86"/>
      <c r="AP325" s="86"/>
      <c r="AQ325" s="86"/>
      <c r="AR325" s="86"/>
      <c r="AS325" s="86"/>
      <c r="AT325" s="86"/>
      <c r="AU325" s="86"/>
      <c r="AV325" s="86"/>
      <c r="AW325" s="86"/>
      <c r="AX325" s="86"/>
      <c r="AY325" s="86"/>
      <c r="AZ325" s="86"/>
      <c r="BA325" s="86"/>
      <c r="BB325" s="86"/>
      <c r="BC325" s="86"/>
      <c r="BD325" s="86"/>
      <c r="BE325" s="86"/>
    </row>
    <row r="326" spans="1:63" s="87" customFormat="1" ht="15.75" customHeight="1">
      <c r="D326" s="562" t="s">
        <v>205</v>
      </c>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2"/>
      <c r="AL326" s="562"/>
      <c r="AM326" s="562"/>
      <c r="AN326" s="562"/>
      <c r="AO326" s="562"/>
      <c r="AP326" s="562"/>
      <c r="AQ326" s="562"/>
      <c r="AR326" s="562"/>
      <c r="AS326" s="562"/>
      <c r="AT326" s="562"/>
      <c r="AU326" s="562"/>
      <c r="AV326" s="562"/>
      <c r="AW326" s="562"/>
      <c r="AX326" s="562"/>
      <c r="AY326" s="562"/>
      <c r="AZ326" s="562"/>
      <c r="BA326" s="562"/>
      <c r="BB326" s="562"/>
      <c r="BC326" s="562"/>
      <c r="BD326" s="562"/>
      <c r="BE326" s="562"/>
      <c r="BF326" s="562"/>
    </row>
    <row r="327" spans="1:63" s="87" customFormat="1" ht="12.75" customHeight="1">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2"/>
      <c r="AL327" s="562"/>
      <c r="AM327" s="562"/>
      <c r="AN327" s="562"/>
      <c r="AO327" s="562"/>
      <c r="AP327" s="562"/>
      <c r="AQ327" s="562"/>
      <c r="AR327" s="562"/>
      <c r="AS327" s="562"/>
      <c r="AT327" s="562"/>
      <c r="AU327" s="562"/>
      <c r="AV327" s="562"/>
      <c r="AW327" s="562"/>
      <c r="AX327" s="562"/>
      <c r="AY327" s="562"/>
      <c r="AZ327" s="562"/>
      <c r="BA327" s="562"/>
      <c r="BB327" s="562"/>
      <c r="BC327" s="562"/>
      <c r="BD327" s="562"/>
      <c r="BE327" s="562"/>
      <c r="BF327" s="562"/>
    </row>
    <row r="328" spans="1:63" ht="9" customHeight="1">
      <c r="B328" s="5"/>
      <c r="C328" s="5"/>
      <c r="D328" s="50"/>
      <c r="E328" s="50"/>
      <c r="F328" s="50"/>
      <c r="G328" s="50"/>
      <c r="H328" s="50"/>
      <c r="I328" s="50"/>
      <c r="J328" s="50"/>
      <c r="K328" s="50"/>
      <c r="L328" s="50"/>
      <c r="M328" s="51"/>
      <c r="N328" s="51"/>
      <c r="O328" s="51"/>
      <c r="P328" s="51"/>
      <c r="Q328" s="51"/>
      <c r="R328" s="51"/>
      <c r="S328" s="51"/>
      <c r="T328" s="51"/>
      <c r="U328" s="51"/>
      <c r="V328" s="51"/>
      <c r="W328" s="51"/>
      <c r="X328" s="51"/>
      <c r="Y328" s="51"/>
      <c r="Z328" s="51"/>
      <c r="AA328" s="51"/>
      <c r="AB328" s="51"/>
      <c r="AC328" s="51"/>
      <c r="AD328" s="51"/>
      <c r="AE328" s="51"/>
      <c r="AF328" s="51"/>
      <c r="AG328" s="85"/>
      <c r="AH328" s="85"/>
      <c r="AI328" s="85"/>
      <c r="AJ328" s="85"/>
      <c r="AK328" s="85"/>
      <c r="AL328" s="85"/>
      <c r="AM328" s="85"/>
      <c r="AN328" s="86"/>
      <c r="AO328" s="86"/>
      <c r="AP328" s="86"/>
      <c r="AQ328" s="86"/>
      <c r="AR328" s="86"/>
      <c r="AS328" s="86"/>
      <c r="AT328" s="86"/>
      <c r="AU328" s="86"/>
      <c r="AV328" s="86"/>
      <c r="AW328" s="86"/>
      <c r="AX328" s="86"/>
      <c r="AY328" s="86"/>
      <c r="AZ328" s="86"/>
      <c r="BA328" s="86"/>
      <c r="BB328" s="86"/>
      <c r="BC328" s="86"/>
      <c r="BD328" s="86"/>
      <c r="BE328" s="86"/>
    </row>
    <row r="329" spans="1:63" s="63" customFormat="1" ht="15" customHeight="1">
      <c r="A329" s="2" t="s">
        <v>206</v>
      </c>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1:63" ht="15" customHeight="1" thickBot="1">
      <c r="C330" s="2" t="s">
        <v>207</v>
      </c>
      <c r="N330" s="5"/>
    </row>
    <row r="331" spans="1:63" s="10" customFormat="1" ht="18" customHeight="1" thickBot="1">
      <c r="D331" s="10" t="s">
        <v>208</v>
      </c>
      <c r="M331" s="89"/>
      <c r="N331" s="730"/>
      <c r="O331" s="731"/>
      <c r="P331" s="732"/>
      <c r="Q331" s="90" t="s">
        <v>209</v>
      </c>
      <c r="R331" s="90"/>
      <c r="S331" s="90"/>
      <c r="V331" s="10" t="s">
        <v>210</v>
      </c>
    </row>
    <row r="332" spans="1:63" s="10" customFormat="1" ht="6" customHeight="1" thickBot="1">
      <c r="M332" s="89"/>
      <c r="N332" s="89"/>
      <c r="O332" s="89"/>
      <c r="P332" s="89"/>
      <c r="Q332" s="90"/>
      <c r="R332" s="90"/>
      <c r="S332" s="90"/>
    </row>
    <row r="333" spans="1:63" s="10" customFormat="1" ht="18" customHeight="1" thickBot="1">
      <c r="C333" s="10" t="s">
        <v>211</v>
      </c>
      <c r="T333" s="730"/>
      <c r="U333" s="731"/>
      <c r="V333" s="732"/>
      <c r="W333" s="90" t="s">
        <v>212</v>
      </c>
      <c r="X333" s="90"/>
      <c r="Y333" s="90"/>
      <c r="Z333" s="10" t="s">
        <v>213</v>
      </c>
    </row>
    <row r="334" spans="1:63" s="10" customFormat="1" ht="8.25" customHeight="1">
      <c r="T334" s="91"/>
      <c r="U334" s="91"/>
      <c r="V334" s="91"/>
      <c r="W334" s="90"/>
      <c r="X334" s="90"/>
      <c r="Y334" s="90"/>
    </row>
    <row r="335" spans="1:63" ht="15" customHeight="1">
      <c r="C335" s="2" t="s">
        <v>214</v>
      </c>
      <c r="N335" s="5"/>
    </row>
    <row r="336" spans="1:63" ht="15" customHeight="1">
      <c r="D336" s="2" t="s">
        <v>215</v>
      </c>
    </row>
    <row r="337" spans="1:66" s="63" customFormat="1" ht="9"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row>
    <row r="338" spans="1:66" s="63" customFormat="1" ht="15" customHeight="1">
      <c r="A338" s="171" t="s">
        <v>216</v>
      </c>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row>
    <row r="339" spans="1:66" s="63" customFormat="1" ht="15" customHeight="1">
      <c r="A339" s="171"/>
      <c r="B339" s="172" t="s">
        <v>217</v>
      </c>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row>
    <row r="340" spans="1:66" s="63" customFormat="1" ht="10.5" customHeight="1">
      <c r="A340" s="171"/>
      <c r="B340" s="17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row>
    <row r="341" spans="1:66" s="93" customFormat="1">
      <c r="A341" s="2"/>
      <c r="C341" s="76" t="s">
        <v>218</v>
      </c>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1"/>
      <c r="BI341" s="2"/>
      <c r="BJ341" s="2"/>
      <c r="BK341" s="2"/>
    </row>
    <row r="342" spans="1:66" s="93" customFormat="1" ht="24.75" customHeight="1">
      <c r="A342" s="2"/>
      <c r="B342" s="2"/>
      <c r="C342" s="733" t="s">
        <v>188</v>
      </c>
      <c r="D342" s="733"/>
      <c r="E342" s="733"/>
      <c r="F342" s="733"/>
      <c r="G342" s="733"/>
      <c r="H342" s="733"/>
      <c r="I342" s="733"/>
      <c r="J342" s="733"/>
      <c r="K342" s="733"/>
      <c r="L342" s="733"/>
      <c r="M342" s="733"/>
      <c r="N342" s="733"/>
      <c r="O342" s="733"/>
      <c r="P342" s="733"/>
      <c r="Q342" s="733"/>
      <c r="R342" s="733"/>
      <c r="S342" s="733"/>
      <c r="T342" s="733"/>
      <c r="U342" s="733"/>
      <c r="V342" s="733"/>
      <c r="W342" s="733"/>
      <c r="X342" s="733"/>
      <c r="Y342" s="733"/>
      <c r="Z342" s="733"/>
      <c r="AA342" s="733"/>
      <c r="AB342" s="733"/>
      <c r="AC342" s="733"/>
      <c r="AD342" s="733"/>
      <c r="AE342" s="733"/>
      <c r="AF342" s="733"/>
      <c r="AG342" s="733"/>
      <c r="AH342" s="733"/>
      <c r="AI342" s="733"/>
      <c r="AJ342" s="733"/>
      <c r="AK342" s="733"/>
      <c r="AL342" s="733"/>
      <c r="AM342" s="733"/>
      <c r="AN342" s="733"/>
      <c r="AO342" s="733"/>
      <c r="AP342" s="733"/>
      <c r="AQ342" s="733"/>
      <c r="AR342" s="733"/>
      <c r="AS342" s="733"/>
      <c r="AT342" s="733"/>
      <c r="AU342" s="733"/>
      <c r="AV342" s="733"/>
      <c r="AW342" s="733"/>
      <c r="AX342" s="733"/>
      <c r="AY342" s="733"/>
      <c r="AZ342" s="733"/>
      <c r="BA342" s="733"/>
      <c r="BB342" s="733"/>
      <c r="BC342" s="733"/>
      <c r="BD342" s="733"/>
      <c r="BE342" s="733"/>
      <c r="BF342" s="77"/>
      <c r="BG342" s="77"/>
      <c r="BH342" s="77"/>
      <c r="BI342" s="77"/>
      <c r="BJ342" s="77"/>
      <c r="BK342" s="2"/>
    </row>
    <row r="343" spans="1:66" ht="14.25" customHeight="1">
      <c r="B343" s="5"/>
      <c r="C343" s="49"/>
      <c r="D343" s="347" t="s">
        <v>148</v>
      </c>
      <c r="E343" s="526"/>
      <c r="F343" s="526"/>
      <c r="G343" s="526"/>
      <c r="H343" s="526"/>
      <c r="I343" s="526"/>
      <c r="J343" s="526"/>
      <c r="K343" s="526"/>
      <c r="L343" s="526"/>
      <c r="M343" s="526"/>
      <c r="N343" s="526"/>
      <c r="O343" s="527"/>
      <c r="P343" s="330" t="s">
        <v>219</v>
      </c>
      <c r="Q343" s="330"/>
      <c r="R343" s="330"/>
      <c r="S343" s="330"/>
      <c r="T343" s="330"/>
      <c r="U343" s="330"/>
      <c r="V343" s="330"/>
      <c r="W343" s="330"/>
      <c r="X343" s="330"/>
      <c r="Y343" s="330"/>
      <c r="Z343" s="330"/>
      <c r="AA343" s="330"/>
      <c r="AB343" s="330"/>
      <c r="AC343" s="330"/>
      <c r="AD343" s="330"/>
      <c r="AE343" s="330"/>
      <c r="AF343" s="331"/>
      <c r="AG343" s="536" t="s">
        <v>157</v>
      </c>
      <c r="AH343" s="537"/>
      <c r="AI343" s="537"/>
      <c r="AJ343" s="537"/>
      <c r="AK343" s="537"/>
      <c r="AL343" s="537"/>
      <c r="AM343" s="538"/>
      <c r="AN343" s="505" t="s">
        <v>158</v>
      </c>
      <c r="AO343" s="545"/>
      <c r="AP343" s="545"/>
      <c r="AQ343" s="545"/>
      <c r="AR343" s="545"/>
      <c r="AS343" s="546"/>
      <c r="AT343" s="553" t="s">
        <v>159</v>
      </c>
      <c r="AU343" s="554"/>
      <c r="AV343" s="554"/>
      <c r="AW343" s="554"/>
      <c r="AX343" s="554"/>
      <c r="AY343" s="555"/>
      <c r="AZ343" s="505" t="s">
        <v>160</v>
      </c>
      <c r="BA343" s="506"/>
      <c r="BB343" s="506"/>
      <c r="BC343" s="506"/>
      <c r="BD343" s="506"/>
      <c r="BE343" s="507"/>
    </row>
    <row r="344" spans="1:66" ht="14.25" customHeight="1">
      <c r="B344" s="5"/>
      <c r="C344" s="49"/>
      <c r="D344" s="528"/>
      <c r="E344" s="529"/>
      <c r="F344" s="529"/>
      <c r="G344" s="529"/>
      <c r="H344" s="529"/>
      <c r="I344" s="529"/>
      <c r="J344" s="529"/>
      <c r="K344" s="529"/>
      <c r="L344" s="529"/>
      <c r="M344" s="529"/>
      <c r="N344" s="529"/>
      <c r="O344" s="530"/>
      <c r="P344" s="333"/>
      <c r="Q344" s="333"/>
      <c r="R344" s="333"/>
      <c r="S344" s="333"/>
      <c r="T344" s="333"/>
      <c r="U344" s="333"/>
      <c r="V344" s="333"/>
      <c r="W344" s="333"/>
      <c r="X344" s="333"/>
      <c r="Y344" s="333"/>
      <c r="Z344" s="333"/>
      <c r="AA344" s="333"/>
      <c r="AB344" s="333"/>
      <c r="AC344" s="333"/>
      <c r="AD344" s="333"/>
      <c r="AE344" s="333"/>
      <c r="AF344" s="334"/>
      <c r="AG344" s="539"/>
      <c r="AH344" s="540"/>
      <c r="AI344" s="540"/>
      <c r="AJ344" s="540"/>
      <c r="AK344" s="540"/>
      <c r="AL344" s="540"/>
      <c r="AM344" s="541"/>
      <c r="AN344" s="547"/>
      <c r="AO344" s="548"/>
      <c r="AP344" s="548"/>
      <c r="AQ344" s="548"/>
      <c r="AR344" s="548"/>
      <c r="AS344" s="549"/>
      <c r="AT344" s="556"/>
      <c r="AU344" s="557"/>
      <c r="AV344" s="557"/>
      <c r="AW344" s="557"/>
      <c r="AX344" s="557"/>
      <c r="AY344" s="558"/>
      <c r="AZ344" s="508"/>
      <c r="BA344" s="509"/>
      <c r="BB344" s="509"/>
      <c r="BC344" s="509"/>
      <c r="BD344" s="509"/>
      <c r="BE344" s="510"/>
    </row>
    <row r="345" spans="1:66" ht="14.25" customHeight="1">
      <c r="B345" s="5"/>
      <c r="C345" s="49"/>
      <c r="D345" s="531"/>
      <c r="E345" s="532"/>
      <c r="F345" s="532"/>
      <c r="G345" s="532"/>
      <c r="H345" s="532"/>
      <c r="I345" s="532"/>
      <c r="J345" s="532"/>
      <c r="K345" s="532"/>
      <c r="L345" s="532"/>
      <c r="M345" s="532"/>
      <c r="N345" s="532"/>
      <c r="O345" s="533"/>
      <c r="P345" s="336"/>
      <c r="Q345" s="336"/>
      <c r="R345" s="336"/>
      <c r="S345" s="336"/>
      <c r="T345" s="336"/>
      <c r="U345" s="336"/>
      <c r="V345" s="336"/>
      <c r="W345" s="336"/>
      <c r="X345" s="336"/>
      <c r="Y345" s="336"/>
      <c r="Z345" s="336"/>
      <c r="AA345" s="336"/>
      <c r="AB345" s="336"/>
      <c r="AC345" s="336"/>
      <c r="AD345" s="336"/>
      <c r="AE345" s="336"/>
      <c r="AF345" s="337"/>
      <c r="AG345" s="542"/>
      <c r="AH345" s="543"/>
      <c r="AI345" s="543"/>
      <c r="AJ345" s="543"/>
      <c r="AK345" s="543"/>
      <c r="AL345" s="543"/>
      <c r="AM345" s="544"/>
      <c r="AN345" s="550"/>
      <c r="AO345" s="551"/>
      <c r="AP345" s="551"/>
      <c r="AQ345" s="551"/>
      <c r="AR345" s="551"/>
      <c r="AS345" s="552"/>
      <c r="AT345" s="559"/>
      <c r="AU345" s="560"/>
      <c r="AV345" s="560"/>
      <c r="AW345" s="560"/>
      <c r="AX345" s="560"/>
      <c r="AY345" s="561"/>
      <c r="AZ345" s="511"/>
      <c r="BA345" s="512"/>
      <c r="BB345" s="512"/>
      <c r="BC345" s="512"/>
      <c r="BD345" s="512"/>
      <c r="BE345" s="513"/>
    </row>
    <row r="346" spans="1:66" s="63" customFormat="1" ht="14.25" customHeight="1">
      <c r="B346" s="58"/>
      <c r="C346" s="59"/>
      <c r="D346" s="445"/>
      <c r="E346" s="446"/>
      <c r="F346" s="446"/>
      <c r="G346" s="446"/>
      <c r="H346" s="446"/>
      <c r="I346" s="446"/>
      <c r="J346" s="446"/>
      <c r="K346" s="446"/>
      <c r="L346" s="446"/>
      <c r="M346" s="446"/>
      <c r="N346" s="446"/>
      <c r="O346" s="447"/>
      <c r="P346" s="603"/>
      <c r="Q346" s="604"/>
      <c r="R346" s="604"/>
      <c r="S346" s="604"/>
      <c r="T346" s="604"/>
      <c r="U346" s="604"/>
      <c r="V346" s="604"/>
      <c r="W346" s="604"/>
      <c r="X346" s="604"/>
      <c r="Y346" s="604"/>
      <c r="Z346" s="604"/>
      <c r="AA346" s="604"/>
      <c r="AB346" s="604"/>
      <c r="AC346" s="604"/>
      <c r="AD346" s="604"/>
      <c r="AE346" s="604"/>
      <c r="AF346" s="605"/>
      <c r="AG346" s="715"/>
      <c r="AH346" s="716"/>
      <c r="AI346" s="716"/>
      <c r="AJ346" s="716"/>
      <c r="AK346" s="716"/>
      <c r="AL346" s="716"/>
      <c r="AM346" s="717"/>
      <c r="AN346" s="724"/>
      <c r="AO346" s="725"/>
      <c r="AP346" s="725"/>
      <c r="AQ346" s="725"/>
      <c r="AR346" s="725"/>
      <c r="AS346" s="726"/>
      <c r="AT346" s="317"/>
      <c r="AU346" s="318"/>
      <c r="AV346" s="318"/>
      <c r="AW346" s="318"/>
      <c r="AX346" s="318"/>
      <c r="AY346" s="319"/>
      <c r="AZ346" s="430">
        <f>AN346*AT346</f>
        <v>0</v>
      </c>
      <c r="BA346" s="431"/>
      <c r="BB346" s="431"/>
      <c r="BC346" s="431"/>
      <c r="BD346" s="431"/>
      <c r="BE346" s="432"/>
    </row>
    <row r="347" spans="1:66" s="63" customFormat="1" ht="14.25" customHeight="1">
      <c r="B347" s="58"/>
      <c r="C347" s="59"/>
      <c r="D347" s="475"/>
      <c r="E347" s="476"/>
      <c r="F347" s="476"/>
      <c r="G347" s="476"/>
      <c r="H347" s="476"/>
      <c r="I347" s="476"/>
      <c r="J347" s="476"/>
      <c r="K347" s="476"/>
      <c r="L347" s="476"/>
      <c r="M347" s="476"/>
      <c r="N347" s="476"/>
      <c r="O347" s="477"/>
      <c r="P347" s="606"/>
      <c r="Q347" s="607"/>
      <c r="R347" s="607"/>
      <c r="S347" s="607"/>
      <c r="T347" s="607"/>
      <c r="U347" s="607"/>
      <c r="V347" s="607"/>
      <c r="W347" s="607"/>
      <c r="X347" s="607"/>
      <c r="Y347" s="607"/>
      <c r="Z347" s="607"/>
      <c r="AA347" s="607"/>
      <c r="AB347" s="607"/>
      <c r="AC347" s="607"/>
      <c r="AD347" s="607"/>
      <c r="AE347" s="607"/>
      <c r="AF347" s="608"/>
      <c r="AG347" s="718"/>
      <c r="AH347" s="719"/>
      <c r="AI347" s="719"/>
      <c r="AJ347" s="719"/>
      <c r="AK347" s="719"/>
      <c r="AL347" s="719"/>
      <c r="AM347" s="720"/>
      <c r="AN347" s="727"/>
      <c r="AO347" s="500"/>
      <c r="AP347" s="500"/>
      <c r="AQ347" s="500"/>
      <c r="AR347" s="500"/>
      <c r="AS347" s="728"/>
      <c r="AT347" s="502"/>
      <c r="AU347" s="729"/>
      <c r="AV347" s="729"/>
      <c r="AW347" s="729"/>
      <c r="AX347" s="729"/>
      <c r="AY347" s="504"/>
      <c r="AZ347" s="584"/>
      <c r="BA347" s="585"/>
      <c r="BB347" s="585"/>
      <c r="BC347" s="585"/>
      <c r="BD347" s="585"/>
      <c r="BE347" s="586"/>
    </row>
    <row r="348" spans="1:66" s="63" customFormat="1" ht="14.25" customHeight="1">
      <c r="B348" s="58"/>
      <c r="C348" s="59"/>
      <c r="D348" s="448"/>
      <c r="E348" s="449"/>
      <c r="F348" s="449"/>
      <c r="G348" s="449"/>
      <c r="H348" s="449"/>
      <c r="I348" s="449"/>
      <c r="J348" s="449"/>
      <c r="K348" s="449"/>
      <c r="L348" s="449"/>
      <c r="M348" s="449"/>
      <c r="N348" s="449"/>
      <c r="O348" s="450"/>
      <c r="P348" s="634" t="s">
        <v>220</v>
      </c>
      <c r="Q348" s="635"/>
      <c r="R348" s="635"/>
      <c r="S348" s="635"/>
      <c r="T348" s="635"/>
      <c r="U348" s="635"/>
      <c r="V348" s="635"/>
      <c r="W348" s="635"/>
      <c r="X348" s="635"/>
      <c r="Y348" s="635"/>
      <c r="Z348" s="635"/>
      <c r="AA348" s="635"/>
      <c r="AB348" s="635"/>
      <c r="AC348" s="635"/>
      <c r="AD348" s="635"/>
      <c r="AE348" s="635"/>
      <c r="AF348" s="636"/>
      <c r="AG348" s="721"/>
      <c r="AH348" s="722"/>
      <c r="AI348" s="722"/>
      <c r="AJ348" s="722"/>
      <c r="AK348" s="722"/>
      <c r="AL348" s="722"/>
      <c r="AM348" s="723"/>
      <c r="AN348" s="727"/>
      <c r="AO348" s="500"/>
      <c r="AP348" s="500"/>
      <c r="AQ348" s="500"/>
      <c r="AR348" s="500"/>
      <c r="AS348" s="728"/>
      <c r="AT348" s="502"/>
      <c r="AU348" s="729"/>
      <c r="AV348" s="729"/>
      <c r="AW348" s="729"/>
      <c r="AX348" s="729"/>
      <c r="AY348" s="504"/>
      <c r="AZ348" s="584"/>
      <c r="BA348" s="585"/>
      <c r="BB348" s="585"/>
      <c r="BC348" s="585"/>
      <c r="BD348" s="585"/>
      <c r="BE348" s="586"/>
    </row>
    <row r="349" spans="1:66" s="63" customFormat="1" ht="14.25" customHeight="1">
      <c r="B349" s="58"/>
      <c r="C349" s="59"/>
      <c r="D349" s="445"/>
      <c r="E349" s="446"/>
      <c r="F349" s="446"/>
      <c r="G349" s="446"/>
      <c r="H349" s="446"/>
      <c r="I349" s="446"/>
      <c r="J349" s="446"/>
      <c r="K349" s="446"/>
      <c r="L349" s="446"/>
      <c r="M349" s="446"/>
      <c r="N349" s="446"/>
      <c r="O349" s="447"/>
      <c r="P349" s="603"/>
      <c r="Q349" s="604"/>
      <c r="R349" s="604"/>
      <c r="S349" s="604"/>
      <c r="T349" s="604"/>
      <c r="U349" s="604"/>
      <c r="V349" s="604"/>
      <c r="W349" s="604"/>
      <c r="X349" s="604"/>
      <c r="Y349" s="604"/>
      <c r="Z349" s="604"/>
      <c r="AA349" s="604"/>
      <c r="AB349" s="604"/>
      <c r="AC349" s="604"/>
      <c r="AD349" s="604"/>
      <c r="AE349" s="604"/>
      <c r="AF349" s="605"/>
      <c r="AG349" s="715"/>
      <c r="AH349" s="716"/>
      <c r="AI349" s="716"/>
      <c r="AJ349" s="716"/>
      <c r="AK349" s="716"/>
      <c r="AL349" s="716"/>
      <c r="AM349" s="717"/>
      <c r="AN349" s="724"/>
      <c r="AO349" s="725"/>
      <c r="AP349" s="725"/>
      <c r="AQ349" s="725"/>
      <c r="AR349" s="725"/>
      <c r="AS349" s="726"/>
      <c r="AT349" s="317"/>
      <c r="AU349" s="318"/>
      <c r="AV349" s="318"/>
      <c r="AW349" s="318"/>
      <c r="AX349" s="318"/>
      <c r="AY349" s="319"/>
      <c r="AZ349" s="430">
        <f>AN349*AT349</f>
        <v>0</v>
      </c>
      <c r="BA349" s="431"/>
      <c r="BB349" s="431"/>
      <c r="BC349" s="431"/>
      <c r="BD349" s="431"/>
      <c r="BE349" s="432"/>
    </row>
    <row r="350" spans="1:66" s="63" customFormat="1" ht="14.25" customHeight="1">
      <c r="B350" s="58"/>
      <c r="C350" s="59"/>
      <c r="D350" s="475"/>
      <c r="E350" s="476"/>
      <c r="F350" s="476"/>
      <c r="G350" s="476"/>
      <c r="H350" s="476"/>
      <c r="I350" s="476"/>
      <c r="J350" s="476"/>
      <c r="K350" s="476"/>
      <c r="L350" s="476"/>
      <c r="M350" s="476"/>
      <c r="N350" s="476"/>
      <c r="O350" s="477"/>
      <c r="P350" s="606"/>
      <c r="Q350" s="607"/>
      <c r="R350" s="607"/>
      <c r="S350" s="607"/>
      <c r="T350" s="607"/>
      <c r="U350" s="607"/>
      <c r="V350" s="607"/>
      <c r="W350" s="607"/>
      <c r="X350" s="607"/>
      <c r="Y350" s="607"/>
      <c r="Z350" s="607"/>
      <c r="AA350" s="607"/>
      <c r="AB350" s="607"/>
      <c r="AC350" s="607"/>
      <c r="AD350" s="607"/>
      <c r="AE350" s="607"/>
      <c r="AF350" s="608"/>
      <c r="AG350" s="718"/>
      <c r="AH350" s="719"/>
      <c r="AI350" s="719"/>
      <c r="AJ350" s="719"/>
      <c r="AK350" s="719"/>
      <c r="AL350" s="719"/>
      <c r="AM350" s="720"/>
      <c r="AN350" s="727"/>
      <c r="AO350" s="500"/>
      <c r="AP350" s="500"/>
      <c r="AQ350" s="500"/>
      <c r="AR350" s="500"/>
      <c r="AS350" s="728"/>
      <c r="AT350" s="502"/>
      <c r="AU350" s="729"/>
      <c r="AV350" s="729"/>
      <c r="AW350" s="729"/>
      <c r="AX350" s="729"/>
      <c r="AY350" s="504"/>
      <c r="AZ350" s="584"/>
      <c r="BA350" s="585"/>
      <c r="BB350" s="585"/>
      <c r="BC350" s="585"/>
      <c r="BD350" s="585"/>
      <c r="BE350" s="586"/>
    </row>
    <row r="351" spans="1:66" s="63" customFormat="1" ht="14.25" customHeight="1">
      <c r="B351" s="58"/>
      <c r="C351" s="59"/>
      <c r="D351" s="448"/>
      <c r="E351" s="449"/>
      <c r="F351" s="449"/>
      <c r="G351" s="449"/>
      <c r="H351" s="449"/>
      <c r="I351" s="449"/>
      <c r="J351" s="449"/>
      <c r="K351" s="449"/>
      <c r="L351" s="449"/>
      <c r="M351" s="449"/>
      <c r="N351" s="449"/>
      <c r="O351" s="450"/>
      <c r="P351" s="634" t="s">
        <v>220</v>
      </c>
      <c r="Q351" s="635"/>
      <c r="R351" s="635"/>
      <c r="S351" s="635"/>
      <c r="T351" s="635"/>
      <c r="U351" s="635"/>
      <c r="V351" s="635"/>
      <c r="W351" s="635"/>
      <c r="X351" s="635"/>
      <c r="Y351" s="635"/>
      <c r="Z351" s="635"/>
      <c r="AA351" s="635"/>
      <c r="AB351" s="635"/>
      <c r="AC351" s="635"/>
      <c r="AD351" s="635"/>
      <c r="AE351" s="635"/>
      <c r="AF351" s="636"/>
      <c r="AG351" s="721"/>
      <c r="AH351" s="722"/>
      <c r="AI351" s="722"/>
      <c r="AJ351" s="722"/>
      <c r="AK351" s="722"/>
      <c r="AL351" s="722"/>
      <c r="AM351" s="723"/>
      <c r="AN351" s="727"/>
      <c r="AO351" s="500"/>
      <c r="AP351" s="500"/>
      <c r="AQ351" s="500"/>
      <c r="AR351" s="500"/>
      <c r="AS351" s="728"/>
      <c r="AT351" s="502"/>
      <c r="AU351" s="729"/>
      <c r="AV351" s="729"/>
      <c r="AW351" s="729"/>
      <c r="AX351" s="729"/>
      <c r="AY351" s="504"/>
      <c r="AZ351" s="584"/>
      <c r="BA351" s="585"/>
      <c r="BB351" s="585"/>
      <c r="BC351" s="585"/>
      <c r="BD351" s="585"/>
      <c r="BE351" s="586"/>
    </row>
    <row r="352" spans="1:66" s="63" customFormat="1" ht="15" customHeight="1">
      <c r="D352" s="445"/>
      <c r="E352" s="446"/>
      <c r="F352" s="446"/>
      <c r="G352" s="446"/>
      <c r="H352" s="446"/>
      <c r="I352" s="446"/>
      <c r="J352" s="446"/>
      <c r="K352" s="446"/>
      <c r="L352" s="446"/>
      <c r="M352" s="446"/>
      <c r="N352" s="446"/>
      <c r="O352" s="447"/>
      <c r="P352" s="603"/>
      <c r="Q352" s="604"/>
      <c r="R352" s="604"/>
      <c r="S352" s="604"/>
      <c r="T352" s="604"/>
      <c r="U352" s="604"/>
      <c r="V352" s="604"/>
      <c r="W352" s="604"/>
      <c r="X352" s="604"/>
      <c r="Y352" s="604"/>
      <c r="Z352" s="604"/>
      <c r="AA352" s="604"/>
      <c r="AB352" s="604"/>
      <c r="AC352" s="604"/>
      <c r="AD352" s="604"/>
      <c r="AE352" s="604"/>
      <c r="AF352" s="605"/>
      <c r="AG352" s="715"/>
      <c r="AH352" s="716"/>
      <c r="AI352" s="716"/>
      <c r="AJ352" s="716"/>
      <c r="AK352" s="716"/>
      <c r="AL352" s="716"/>
      <c r="AM352" s="717"/>
      <c r="AN352" s="724"/>
      <c r="AO352" s="725"/>
      <c r="AP352" s="725"/>
      <c r="AQ352" s="725"/>
      <c r="AR352" s="725"/>
      <c r="AS352" s="726"/>
      <c r="AT352" s="317"/>
      <c r="AU352" s="318"/>
      <c r="AV352" s="318"/>
      <c r="AW352" s="318"/>
      <c r="AX352" s="318"/>
      <c r="AY352" s="319"/>
      <c r="AZ352" s="430">
        <f>AN352*AT352</f>
        <v>0</v>
      </c>
      <c r="BA352" s="431"/>
      <c r="BB352" s="431"/>
      <c r="BC352" s="431"/>
      <c r="BD352" s="431"/>
      <c r="BE352" s="432"/>
    </row>
    <row r="353" spans="1:63" s="63" customFormat="1" ht="15" customHeight="1">
      <c r="D353" s="475"/>
      <c r="E353" s="476"/>
      <c r="F353" s="476"/>
      <c r="G353" s="476"/>
      <c r="H353" s="476"/>
      <c r="I353" s="476"/>
      <c r="J353" s="476"/>
      <c r="K353" s="476"/>
      <c r="L353" s="476"/>
      <c r="M353" s="476"/>
      <c r="N353" s="476"/>
      <c r="O353" s="477"/>
      <c r="P353" s="606"/>
      <c r="Q353" s="607"/>
      <c r="R353" s="607"/>
      <c r="S353" s="607"/>
      <c r="T353" s="607"/>
      <c r="U353" s="607"/>
      <c r="V353" s="607"/>
      <c r="W353" s="607"/>
      <c r="X353" s="607"/>
      <c r="Y353" s="607"/>
      <c r="Z353" s="607"/>
      <c r="AA353" s="607"/>
      <c r="AB353" s="607"/>
      <c r="AC353" s="607"/>
      <c r="AD353" s="607"/>
      <c r="AE353" s="607"/>
      <c r="AF353" s="608"/>
      <c r="AG353" s="718"/>
      <c r="AH353" s="719"/>
      <c r="AI353" s="719"/>
      <c r="AJ353" s="719"/>
      <c r="AK353" s="719"/>
      <c r="AL353" s="719"/>
      <c r="AM353" s="720"/>
      <c r="AN353" s="727"/>
      <c r="AO353" s="500"/>
      <c r="AP353" s="500"/>
      <c r="AQ353" s="500"/>
      <c r="AR353" s="500"/>
      <c r="AS353" s="728"/>
      <c r="AT353" s="502"/>
      <c r="AU353" s="729"/>
      <c r="AV353" s="729"/>
      <c r="AW353" s="729"/>
      <c r="AX353" s="729"/>
      <c r="AY353" s="504"/>
      <c r="AZ353" s="584"/>
      <c r="BA353" s="585"/>
      <c r="BB353" s="585"/>
      <c r="BC353" s="585"/>
      <c r="BD353" s="585"/>
      <c r="BE353" s="586"/>
    </row>
    <row r="354" spans="1:63" s="63" customFormat="1" ht="15" customHeight="1">
      <c r="D354" s="448"/>
      <c r="E354" s="449"/>
      <c r="F354" s="449"/>
      <c r="G354" s="449"/>
      <c r="H354" s="449"/>
      <c r="I354" s="449"/>
      <c r="J354" s="449"/>
      <c r="K354" s="449"/>
      <c r="L354" s="449"/>
      <c r="M354" s="449"/>
      <c r="N354" s="449"/>
      <c r="O354" s="450"/>
      <c r="P354" s="634" t="s">
        <v>220</v>
      </c>
      <c r="Q354" s="635"/>
      <c r="R354" s="635"/>
      <c r="S354" s="635"/>
      <c r="T354" s="635"/>
      <c r="U354" s="635"/>
      <c r="V354" s="635"/>
      <c r="W354" s="635"/>
      <c r="X354" s="635"/>
      <c r="Y354" s="635"/>
      <c r="Z354" s="635"/>
      <c r="AA354" s="635"/>
      <c r="AB354" s="635"/>
      <c r="AC354" s="635"/>
      <c r="AD354" s="635"/>
      <c r="AE354" s="635"/>
      <c r="AF354" s="636"/>
      <c r="AG354" s="721"/>
      <c r="AH354" s="722"/>
      <c r="AI354" s="722"/>
      <c r="AJ354" s="722"/>
      <c r="AK354" s="722"/>
      <c r="AL354" s="722"/>
      <c r="AM354" s="723"/>
      <c r="AN354" s="727"/>
      <c r="AO354" s="500"/>
      <c r="AP354" s="500"/>
      <c r="AQ354" s="500"/>
      <c r="AR354" s="500"/>
      <c r="AS354" s="728"/>
      <c r="AT354" s="502"/>
      <c r="AU354" s="729"/>
      <c r="AV354" s="729"/>
      <c r="AW354" s="729"/>
      <c r="AX354" s="729"/>
      <c r="AY354" s="504"/>
      <c r="AZ354" s="584"/>
      <c r="BA354" s="585"/>
      <c r="BB354" s="585"/>
      <c r="BC354" s="585"/>
      <c r="BD354" s="585"/>
      <c r="BE354" s="586"/>
    </row>
    <row r="355" spans="1:63" s="63" customFormat="1" ht="15" customHeight="1">
      <c r="D355" s="445"/>
      <c r="E355" s="446"/>
      <c r="F355" s="446"/>
      <c r="G355" s="446"/>
      <c r="H355" s="446"/>
      <c r="I355" s="446"/>
      <c r="J355" s="446"/>
      <c r="K355" s="446"/>
      <c r="L355" s="446"/>
      <c r="M355" s="446"/>
      <c r="N355" s="446"/>
      <c r="O355" s="447"/>
      <c r="P355" s="603"/>
      <c r="Q355" s="604"/>
      <c r="R355" s="604"/>
      <c r="S355" s="604"/>
      <c r="T355" s="604"/>
      <c r="U355" s="604"/>
      <c r="V355" s="604"/>
      <c r="W355" s="604"/>
      <c r="X355" s="604"/>
      <c r="Y355" s="604"/>
      <c r="Z355" s="604"/>
      <c r="AA355" s="604"/>
      <c r="AB355" s="604"/>
      <c r="AC355" s="604"/>
      <c r="AD355" s="604"/>
      <c r="AE355" s="604"/>
      <c r="AF355" s="605"/>
      <c r="AG355" s="715"/>
      <c r="AH355" s="716"/>
      <c r="AI355" s="716"/>
      <c r="AJ355" s="716"/>
      <c r="AK355" s="716"/>
      <c r="AL355" s="716"/>
      <c r="AM355" s="717"/>
      <c r="AN355" s="724"/>
      <c r="AO355" s="725"/>
      <c r="AP355" s="725"/>
      <c r="AQ355" s="725"/>
      <c r="AR355" s="725"/>
      <c r="AS355" s="726"/>
      <c r="AT355" s="317"/>
      <c r="AU355" s="318"/>
      <c r="AV355" s="318"/>
      <c r="AW355" s="318"/>
      <c r="AX355" s="318"/>
      <c r="AY355" s="319"/>
      <c r="AZ355" s="430">
        <f>AN355*AT355</f>
        <v>0</v>
      </c>
      <c r="BA355" s="431"/>
      <c r="BB355" s="431"/>
      <c r="BC355" s="431"/>
      <c r="BD355" s="431"/>
      <c r="BE355" s="432"/>
    </row>
    <row r="356" spans="1:63" s="63" customFormat="1" ht="15" customHeight="1">
      <c r="D356" s="475"/>
      <c r="E356" s="476"/>
      <c r="F356" s="476"/>
      <c r="G356" s="476"/>
      <c r="H356" s="476"/>
      <c r="I356" s="476"/>
      <c r="J356" s="476"/>
      <c r="K356" s="476"/>
      <c r="L356" s="476"/>
      <c r="M356" s="476"/>
      <c r="N356" s="476"/>
      <c r="O356" s="477"/>
      <c r="P356" s="606"/>
      <c r="Q356" s="607"/>
      <c r="R356" s="607"/>
      <c r="S356" s="607"/>
      <c r="T356" s="607"/>
      <c r="U356" s="607"/>
      <c r="V356" s="607"/>
      <c r="W356" s="607"/>
      <c r="X356" s="607"/>
      <c r="Y356" s="607"/>
      <c r="Z356" s="607"/>
      <c r="AA356" s="607"/>
      <c r="AB356" s="607"/>
      <c r="AC356" s="607"/>
      <c r="AD356" s="607"/>
      <c r="AE356" s="607"/>
      <c r="AF356" s="608"/>
      <c r="AG356" s="718"/>
      <c r="AH356" s="719"/>
      <c r="AI356" s="719"/>
      <c r="AJ356" s="719"/>
      <c r="AK356" s="719"/>
      <c r="AL356" s="719"/>
      <c r="AM356" s="720"/>
      <c r="AN356" s="727"/>
      <c r="AO356" s="500"/>
      <c r="AP356" s="500"/>
      <c r="AQ356" s="500"/>
      <c r="AR356" s="500"/>
      <c r="AS356" s="728"/>
      <c r="AT356" s="502"/>
      <c r="AU356" s="729"/>
      <c r="AV356" s="729"/>
      <c r="AW356" s="729"/>
      <c r="AX356" s="729"/>
      <c r="AY356" s="504"/>
      <c r="AZ356" s="584"/>
      <c r="BA356" s="585"/>
      <c r="BB356" s="585"/>
      <c r="BC356" s="585"/>
      <c r="BD356" s="585"/>
      <c r="BE356" s="586"/>
    </row>
    <row r="357" spans="1:63" s="63" customFormat="1" ht="15" customHeight="1">
      <c r="D357" s="448"/>
      <c r="E357" s="449"/>
      <c r="F357" s="449"/>
      <c r="G357" s="449"/>
      <c r="H357" s="449"/>
      <c r="I357" s="449"/>
      <c r="J357" s="449"/>
      <c r="K357" s="449"/>
      <c r="L357" s="449"/>
      <c r="M357" s="449"/>
      <c r="N357" s="449"/>
      <c r="O357" s="450"/>
      <c r="P357" s="634" t="s">
        <v>221</v>
      </c>
      <c r="Q357" s="635"/>
      <c r="R357" s="635"/>
      <c r="S357" s="635"/>
      <c r="T357" s="635"/>
      <c r="U357" s="635"/>
      <c r="V357" s="635"/>
      <c r="W357" s="635"/>
      <c r="X357" s="635"/>
      <c r="Y357" s="635"/>
      <c r="Z357" s="635"/>
      <c r="AA357" s="635"/>
      <c r="AB357" s="635"/>
      <c r="AC357" s="635"/>
      <c r="AD357" s="635"/>
      <c r="AE357" s="635"/>
      <c r="AF357" s="636"/>
      <c r="AG357" s="721"/>
      <c r="AH357" s="722"/>
      <c r="AI357" s="722"/>
      <c r="AJ357" s="722"/>
      <c r="AK357" s="722"/>
      <c r="AL357" s="722"/>
      <c r="AM357" s="723"/>
      <c r="AN357" s="727"/>
      <c r="AO357" s="500"/>
      <c r="AP357" s="500"/>
      <c r="AQ357" s="500"/>
      <c r="AR357" s="500"/>
      <c r="AS357" s="728"/>
      <c r="AT357" s="502"/>
      <c r="AU357" s="729"/>
      <c r="AV357" s="729"/>
      <c r="AW357" s="729"/>
      <c r="AX357" s="729"/>
      <c r="AY357" s="504"/>
      <c r="AZ357" s="584"/>
      <c r="BA357" s="585"/>
      <c r="BB357" s="585"/>
      <c r="BC357" s="585"/>
      <c r="BD357" s="585"/>
      <c r="BE357" s="586"/>
    </row>
    <row r="358" spans="1:63" s="63" customFormat="1" ht="15" customHeight="1">
      <c r="D358" s="445"/>
      <c r="E358" s="446"/>
      <c r="F358" s="446"/>
      <c r="G358" s="446"/>
      <c r="H358" s="446"/>
      <c r="I358" s="446"/>
      <c r="J358" s="446"/>
      <c r="K358" s="446"/>
      <c r="L358" s="446"/>
      <c r="M358" s="446"/>
      <c r="N358" s="446"/>
      <c r="O358" s="447"/>
      <c r="P358" s="603"/>
      <c r="Q358" s="604"/>
      <c r="R358" s="604"/>
      <c r="S358" s="604"/>
      <c r="T358" s="604"/>
      <c r="U358" s="604"/>
      <c r="V358" s="604"/>
      <c r="W358" s="604"/>
      <c r="X358" s="604"/>
      <c r="Y358" s="604"/>
      <c r="Z358" s="604"/>
      <c r="AA358" s="604"/>
      <c r="AB358" s="604"/>
      <c r="AC358" s="604"/>
      <c r="AD358" s="604"/>
      <c r="AE358" s="604"/>
      <c r="AF358" s="605"/>
      <c r="AG358" s="715"/>
      <c r="AH358" s="716"/>
      <c r="AI358" s="716"/>
      <c r="AJ358" s="716"/>
      <c r="AK358" s="716"/>
      <c r="AL358" s="716"/>
      <c r="AM358" s="717"/>
      <c r="AN358" s="724"/>
      <c r="AO358" s="725"/>
      <c r="AP358" s="725"/>
      <c r="AQ358" s="725"/>
      <c r="AR358" s="725"/>
      <c r="AS358" s="726"/>
      <c r="AT358" s="317"/>
      <c r="AU358" s="318"/>
      <c r="AV358" s="318"/>
      <c r="AW358" s="318"/>
      <c r="AX358" s="318"/>
      <c r="AY358" s="319"/>
      <c r="AZ358" s="430">
        <f>AN358*AT358</f>
        <v>0</v>
      </c>
      <c r="BA358" s="431"/>
      <c r="BB358" s="431"/>
      <c r="BC358" s="431"/>
      <c r="BD358" s="431"/>
      <c r="BE358" s="432"/>
    </row>
    <row r="359" spans="1:63" s="63" customFormat="1" ht="15" customHeight="1">
      <c r="D359" s="475"/>
      <c r="E359" s="476"/>
      <c r="F359" s="476"/>
      <c r="G359" s="476"/>
      <c r="H359" s="476"/>
      <c r="I359" s="476"/>
      <c r="J359" s="476"/>
      <c r="K359" s="476"/>
      <c r="L359" s="476"/>
      <c r="M359" s="476"/>
      <c r="N359" s="476"/>
      <c r="O359" s="477"/>
      <c r="P359" s="606"/>
      <c r="Q359" s="607"/>
      <c r="R359" s="607"/>
      <c r="S359" s="607"/>
      <c r="T359" s="607"/>
      <c r="U359" s="607"/>
      <c r="V359" s="607"/>
      <c r="W359" s="607"/>
      <c r="X359" s="607"/>
      <c r="Y359" s="607"/>
      <c r="Z359" s="607"/>
      <c r="AA359" s="607"/>
      <c r="AB359" s="607"/>
      <c r="AC359" s="607"/>
      <c r="AD359" s="607"/>
      <c r="AE359" s="607"/>
      <c r="AF359" s="608"/>
      <c r="AG359" s="718"/>
      <c r="AH359" s="719"/>
      <c r="AI359" s="719"/>
      <c r="AJ359" s="719"/>
      <c r="AK359" s="719"/>
      <c r="AL359" s="719"/>
      <c r="AM359" s="720"/>
      <c r="AN359" s="727"/>
      <c r="AO359" s="500"/>
      <c r="AP359" s="500"/>
      <c r="AQ359" s="500"/>
      <c r="AR359" s="500"/>
      <c r="AS359" s="728"/>
      <c r="AT359" s="502"/>
      <c r="AU359" s="729"/>
      <c r="AV359" s="729"/>
      <c r="AW359" s="729"/>
      <c r="AX359" s="729"/>
      <c r="AY359" s="504"/>
      <c r="AZ359" s="584"/>
      <c r="BA359" s="585"/>
      <c r="BB359" s="585"/>
      <c r="BC359" s="585"/>
      <c r="BD359" s="585"/>
      <c r="BE359" s="586"/>
    </row>
    <row r="360" spans="1:63" s="63" customFormat="1" ht="15" customHeight="1">
      <c r="D360" s="448"/>
      <c r="E360" s="449"/>
      <c r="F360" s="449"/>
      <c r="G360" s="449"/>
      <c r="H360" s="449"/>
      <c r="I360" s="449"/>
      <c r="J360" s="449"/>
      <c r="K360" s="449"/>
      <c r="L360" s="449"/>
      <c r="M360" s="449"/>
      <c r="N360" s="449"/>
      <c r="O360" s="450"/>
      <c r="P360" s="634" t="s">
        <v>220</v>
      </c>
      <c r="Q360" s="635"/>
      <c r="R360" s="635"/>
      <c r="S360" s="635"/>
      <c r="T360" s="635"/>
      <c r="U360" s="635"/>
      <c r="V360" s="635"/>
      <c r="W360" s="635"/>
      <c r="X360" s="635"/>
      <c r="Y360" s="635"/>
      <c r="Z360" s="635"/>
      <c r="AA360" s="635"/>
      <c r="AB360" s="635"/>
      <c r="AC360" s="635"/>
      <c r="AD360" s="635"/>
      <c r="AE360" s="635"/>
      <c r="AF360" s="636"/>
      <c r="AG360" s="721"/>
      <c r="AH360" s="722"/>
      <c r="AI360" s="722"/>
      <c r="AJ360" s="722"/>
      <c r="AK360" s="722"/>
      <c r="AL360" s="722"/>
      <c r="AM360" s="723"/>
      <c r="AN360" s="727"/>
      <c r="AO360" s="500"/>
      <c r="AP360" s="500"/>
      <c r="AQ360" s="500"/>
      <c r="AR360" s="500"/>
      <c r="AS360" s="728"/>
      <c r="AT360" s="502"/>
      <c r="AU360" s="729"/>
      <c r="AV360" s="729"/>
      <c r="AW360" s="729"/>
      <c r="AX360" s="729"/>
      <c r="AY360" s="504"/>
      <c r="AZ360" s="584"/>
      <c r="BA360" s="585"/>
      <c r="BB360" s="585"/>
      <c r="BC360" s="585"/>
      <c r="BD360" s="585"/>
      <c r="BE360" s="586"/>
    </row>
    <row r="361" spans="1:63" s="63" customFormat="1" ht="15" customHeight="1">
      <c r="D361" s="94"/>
      <c r="E361" s="94"/>
      <c r="F361" s="94"/>
      <c r="G361" s="94"/>
      <c r="H361" s="94"/>
      <c r="I361" s="94"/>
      <c r="J361" s="94"/>
      <c r="K361" s="94"/>
      <c r="L361" s="94"/>
      <c r="M361" s="94"/>
      <c r="N361" s="94"/>
      <c r="O361" s="94"/>
      <c r="P361" s="95"/>
      <c r="Q361" s="95"/>
      <c r="R361" s="95"/>
      <c r="S361" s="95"/>
      <c r="T361" s="95"/>
      <c r="U361" s="95"/>
      <c r="V361" s="95"/>
      <c r="W361" s="329" t="s">
        <v>54</v>
      </c>
      <c r="X361" s="330"/>
      <c r="Y361" s="330"/>
      <c r="Z361" s="330"/>
      <c r="AA361" s="330"/>
      <c r="AB361" s="331"/>
      <c r="AC361" s="637"/>
      <c r="AD361" s="638"/>
      <c r="AE361" s="638"/>
      <c r="AF361" s="639"/>
      <c r="AG361" s="275" t="s">
        <v>26</v>
      </c>
      <c r="AH361" s="276"/>
      <c r="AI361" s="329" t="s">
        <v>222</v>
      </c>
      <c r="AJ361" s="330"/>
      <c r="AK361" s="330"/>
      <c r="AL361" s="330"/>
      <c r="AM361" s="330"/>
      <c r="AN361" s="330"/>
      <c r="AO361" s="330"/>
      <c r="AP361" s="330"/>
      <c r="AQ361" s="330"/>
      <c r="AR361" s="330"/>
      <c r="AS361" s="330"/>
      <c r="AT361" s="331"/>
      <c r="AU361" s="465">
        <f>SUM(AZ346:BE360)</f>
        <v>0</v>
      </c>
      <c r="AV361" s="466"/>
      <c r="AW361" s="466"/>
      <c r="AX361" s="466"/>
      <c r="AY361" s="466"/>
      <c r="AZ361" s="466"/>
      <c r="BA361" s="466"/>
      <c r="BB361" s="466"/>
      <c r="BC361" s="466"/>
      <c r="BD361" s="466"/>
      <c r="BE361" s="467"/>
    </row>
    <row r="362" spans="1:63" s="63" customFormat="1" ht="3.75" customHeight="1">
      <c r="D362" s="94"/>
      <c r="E362" s="94"/>
      <c r="F362" s="94"/>
      <c r="G362" s="94"/>
      <c r="H362" s="94"/>
      <c r="I362" s="94"/>
      <c r="J362" s="94"/>
      <c r="K362" s="94"/>
      <c r="L362" s="94"/>
      <c r="M362" s="94"/>
      <c r="N362" s="94"/>
      <c r="O362" s="94"/>
      <c r="P362" s="95"/>
      <c r="Q362" s="95"/>
      <c r="R362" s="95"/>
      <c r="S362" s="95"/>
      <c r="T362" s="95"/>
      <c r="U362" s="95"/>
      <c r="V362" s="95"/>
      <c r="W362" s="332"/>
      <c r="X362" s="333"/>
      <c r="Y362" s="333"/>
      <c r="Z362" s="333"/>
      <c r="AA362" s="333"/>
      <c r="AB362" s="334"/>
      <c r="AC362" s="640"/>
      <c r="AD362" s="641"/>
      <c r="AE362" s="641"/>
      <c r="AF362" s="642"/>
      <c r="AG362" s="646"/>
      <c r="AH362" s="647"/>
      <c r="AI362" s="332"/>
      <c r="AJ362" s="333"/>
      <c r="AK362" s="333"/>
      <c r="AL362" s="333"/>
      <c r="AM362" s="333"/>
      <c r="AN362" s="333"/>
      <c r="AO362" s="333"/>
      <c r="AP362" s="333"/>
      <c r="AQ362" s="333"/>
      <c r="AR362" s="333"/>
      <c r="AS362" s="333"/>
      <c r="AT362" s="334"/>
      <c r="AU362" s="468"/>
      <c r="AV362" s="469"/>
      <c r="AW362" s="469"/>
      <c r="AX362" s="469"/>
      <c r="AY362" s="469"/>
      <c r="AZ362" s="469"/>
      <c r="BA362" s="469"/>
      <c r="BB362" s="469"/>
      <c r="BC362" s="469"/>
      <c r="BD362" s="469"/>
      <c r="BE362" s="470"/>
    </row>
    <row r="363" spans="1:63" ht="15" customHeight="1">
      <c r="D363" s="96"/>
      <c r="E363" s="96"/>
      <c r="F363" s="96"/>
      <c r="G363" s="96"/>
      <c r="H363" s="96"/>
      <c r="I363" s="96"/>
      <c r="J363" s="96"/>
      <c r="K363" s="96"/>
      <c r="L363" s="96"/>
      <c r="M363" s="96"/>
      <c r="N363" s="96"/>
      <c r="O363" s="96"/>
      <c r="P363" s="96"/>
      <c r="Q363" s="96"/>
      <c r="R363" s="96"/>
      <c r="S363" s="96"/>
      <c r="T363" s="96"/>
      <c r="U363" s="96"/>
      <c r="V363" s="96"/>
      <c r="W363" s="335"/>
      <c r="X363" s="336"/>
      <c r="Y363" s="336"/>
      <c r="Z363" s="336"/>
      <c r="AA363" s="336"/>
      <c r="AB363" s="337"/>
      <c r="AC363" s="643"/>
      <c r="AD363" s="644"/>
      <c r="AE363" s="644"/>
      <c r="AF363" s="645"/>
      <c r="AG363" s="277"/>
      <c r="AH363" s="278"/>
      <c r="AI363" s="335"/>
      <c r="AJ363" s="336"/>
      <c r="AK363" s="336"/>
      <c r="AL363" s="336"/>
      <c r="AM363" s="336"/>
      <c r="AN363" s="336"/>
      <c r="AO363" s="336"/>
      <c r="AP363" s="336"/>
      <c r="AQ363" s="336"/>
      <c r="AR363" s="336"/>
      <c r="AS363" s="336"/>
      <c r="AT363" s="337"/>
      <c r="AU363" s="471"/>
      <c r="AV363" s="472"/>
      <c r="AW363" s="472"/>
      <c r="AX363" s="472"/>
      <c r="AY363" s="472"/>
      <c r="AZ363" s="472"/>
      <c r="BA363" s="472"/>
      <c r="BB363" s="472"/>
      <c r="BC363" s="472"/>
      <c r="BD363" s="472"/>
      <c r="BE363" s="473"/>
    </row>
    <row r="364" spans="1:63" s="63" customFormat="1" ht="12" customHeight="1">
      <c r="A364" s="2"/>
      <c r="C364" s="76" t="s">
        <v>223</v>
      </c>
      <c r="D364" s="21"/>
      <c r="E364" s="21"/>
      <c r="F364" s="21"/>
      <c r="G364" s="21"/>
      <c r="H364" s="21"/>
      <c r="I364" s="21"/>
      <c r="J364" s="21"/>
      <c r="K364" s="21"/>
      <c r="L364" s="21"/>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row>
    <row r="365" spans="1:63" ht="15" customHeight="1">
      <c r="D365" s="347" t="s">
        <v>148</v>
      </c>
      <c r="E365" s="526"/>
      <c r="F365" s="526"/>
      <c r="G365" s="526"/>
      <c r="H365" s="526"/>
      <c r="I365" s="526"/>
      <c r="J365" s="527"/>
      <c r="K365" s="329" t="s">
        <v>224</v>
      </c>
      <c r="L365" s="330"/>
      <c r="M365" s="330"/>
      <c r="N365" s="330"/>
      <c r="O365" s="330"/>
      <c r="P365" s="330"/>
      <c r="Q365" s="330"/>
      <c r="R365" s="330"/>
      <c r="S365" s="330"/>
      <c r="T365" s="330"/>
      <c r="U365" s="330"/>
      <c r="V365" s="330"/>
      <c r="W365" s="330"/>
      <c r="X365" s="330"/>
      <c r="Y365" s="330"/>
      <c r="Z365" s="330"/>
      <c r="AA365" s="331"/>
      <c r="AB365" s="347" t="s">
        <v>148</v>
      </c>
      <c r="AC365" s="526"/>
      <c r="AD365" s="526"/>
      <c r="AE365" s="526"/>
      <c r="AF365" s="526"/>
      <c r="AG365" s="526"/>
      <c r="AH365" s="527"/>
      <c r="AI365" s="329" t="s">
        <v>219</v>
      </c>
      <c r="AJ365" s="330"/>
      <c r="AK365" s="330"/>
      <c r="AL365" s="330"/>
      <c r="AM365" s="330"/>
      <c r="AN365" s="330"/>
      <c r="AO365" s="330"/>
      <c r="AP365" s="330"/>
      <c r="AQ365" s="330"/>
      <c r="AR365" s="330"/>
      <c r="AS365" s="330"/>
      <c r="AT365" s="330"/>
      <c r="AU365" s="330"/>
      <c r="AV365" s="330"/>
      <c r="AW365" s="330"/>
      <c r="AX365" s="330"/>
      <c r="AY365" s="331"/>
      <c r="AZ365" s="97"/>
      <c r="BA365" s="97"/>
      <c r="BB365" s="97"/>
      <c r="BC365" s="97"/>
      <c r="BD365" s="97"/>
      <c r="BE365" s="97"/>
      <c r="BF365" s="97"/>
      <c r="BG365" s="97"/>
      <c r="BH365" s="97"/>
      <c r="BI365" s="97"/>
    </row>
    <row r="366" spans="1:63" ht="15" customHeight="1">
      <c r="D366" s="528"/>
      <c r="E366" s="529"/>
      <c r="F366" s="529"/>
      <c r="G366" s="529"/>
      <c r="H366" s="529"/>
      <c r="I366" s="529"/>
      <c r="J366" s="530"/>
      <c r="K366" s="332"/>
      <c r="L366" s="333"/>
      <c r="M366" s="333"/>
      <c r="N366" s="333"/>
      <c r="O366" s="333"/>
      <c r="P366" s="333"/>
      <c r="Q366" s="333"/>
      <c r="R366" s="333"/>
      <c r="S366" s="333"/>
      <c r="T366" s="333"/>
      <c r="U366" s="333"/>
      <c r="V366" s="333"/>
      <c r="W366" s="333"/>
      <c r="X366" s="333"/>
      <c r="Y366" s="333"/>
      <c r="Z366" s="333"/>
      <c r="AA366" s="334"/>
      <c r="AB366" s="528"/>
      <c r="AC366" s="529"/>
      <c r="AD366" s="529"/>
      <c r="AE366" s="529"/>
      <c r="AF366" s="529"/>
      <c r="AG366" s="529"/>
      <c r="AH366" s="530"/>
      <c r="AI366" s="332"/>
      <c r="AJ366" s="333"/>
      <c r="AK366" s="333"/>
      <c r="AL366" s="333"/>
      <c r="AM366" s="333"/>
      <c r="AN366" s="333"/>
      <c r="AO366" s="333"/>
      <c r="AP366" s="333"/>
      <c r="AQ366" s="333"/>
      <c r="AR366" s="333"/>
      <c r="AS366" s="333"/>
      <c r="AT366" s="333"/>
      <c r="AU366" s="333"/>
      <c r="AV366" s="333"/>
      <c r="AW366" s="333"/>
      <c r="AX366" s="333"/>
      <c r="AY366" s="334"/>
      <c r="AZ366" s="97"/>
      <c r="BA366" s="97"/>
      <c r="BB366" s="97"/>
      <c r="BC366" s="97"/>
      <c r="BD366" s="97"/>
      <c r="BE366" s="97"/>
      <c r="BF366" s="97"/>
      <c r="BG366" s="97"/>
      <c r="BH366" s="97"/>
      <c r="BI366" s="97"/>
    </row>
    <row r="367" spans="1:63" ht="15" customHeight="1">
      <c r="D367" s="531"/>
      <c r="E367" s="532"/>
      <c r="F367" s="532"/>
      <c r="G367" s="532"/>
      <c r="H367" s="532"/>
      <c r="I367" s="532"/>
      <c r="J367" s="533"/>
      <c r="K367" s="335"/>
      <c r="L367" s="336"/>
      <c r="M367" s="336"/>
      <c r="N367" s="336"/>
      <c r="O367" s="336"/>
      <c r="P367" s="336"/>
      <c r="Q367" s="336"/>
      <c r="R367" s="336"/>
      <c r="S367" s="336"/>
      <c r="T367" s="336"/>
      <c r="U367" s="336"/>
      <c r="V367" s="336"/>
      <c r="W367" s="336"/>
      <c r="X367" s="336"/>
      <c r="Y367" s="336"/>
      <c r="Z367" s="336"/>
      <c r="AA367" s="337"/>
      <c r="AB367" s="531"/>
      <c r="AC367" s="532"/>
      <c r="AD367" s="532"/>
      <c r="AE367" s="532"/>
      <c r="AF367" s="532"/>
      <c r="AG367" s="532"/>
      <c r="AH367" s="533"/>
      <c r="AI367" s="335"/>
      <c r="AJ367" s="336"/>
      <c r="AK367" s="336"/>
      <c r="AL367" s="336"/>
      <c r="AM367" s="336"/>
      <c r="AN367" s="336"/>
      <c r="AO367" s="336"/>
      <c r="AP367" s="336"/>
      <c r="AQ367" s="336"/>
      <c r="AR367" s="336"/>
      <c r="AS367" s="336"/>
      <c r="AT367" s="336"/>
      <c r="AU367" s="336"/>
      <c r="AV367" s="336"/>
      <c r="AW367" s="336"/>
      <c r="AX367" s="336"/>
      <c r="AY367" s="337"/>
      <c r="AZ367" s="97"/>
      <c r="BA367" s="97"/>
      <c r="BB367" s="97"/>
      <c r="BC367" s="97"/>
      <c r="BD367" s="97"/>
      <c r="BE367" s="97"/>
      <c r="BF367" s="97"/>
      <c r="BG367" s="97"/>
      <c r="BH367" s="97"/>
      <c r="BI367" s="97"/>
    </row>
    <row r="368" spans="1:63" ht="15" customHeight="1">
      <c r="D368" s="173"/>
      <c r="E368" s="174"/>
      <c r="F368" s="174"/>
      <c r="G368" s="174"/>
      <c r="H368" s="174"/>
      <c r="I368" s="174"/>
      <c r="J368" s="174"/>
      <c r="K368" s="603"/>
      <c r="L368" s="604"/>
      <c r="M368" s="604"/>
      <c r="N368" s="604"/>
      <c r="O368" s="604"/>
      <c r="P368" s="604"/>
      <c r="Q368" s="604"/>
      <c r="R368" s="604"/>
      <c r="S368" s="604"/>
      <c r="T368" s="604"/>
      <c r="U368" s="604"/>
      <c r="V368" s="604"/>
      <c r="W368" s="604"/>
      <c r="X368" s="604"/>
      <c r="Y368" s="604"/>
      <c r="Z368" s="604"/>
      <c r="AA368" s="605"/>
      <c r="AB368" s="173"/>
      <c r="AC368" s="174"/>
      <c r="AD368" s="174"/>
      <c r="AE368" s="174"/>
      <c r="AF368" s="174"/>
      <c r="AG368" s="174"/>
      <c r="AH368" s="174"/>
      <c r="AI368" s="603"/>
      <c r="AJ368" s="604"/>
      <c r="AK368" s="604"/>
      <c r="AL368" s="604"/>
      <c r="AM368" s="604"/>
      <c r="AN368" s="604"/>
      <c r="AO368" s="604"/>
      <c r="AP368" s="604"/>
      <c r="AQ368" s="604"/>
      <c r="AR368" s="604"/>
      <c r="AS368" s="604"/>
      <c r="AT368" s="604"/>
      <c r="AU368" s="604"/>
      <c r="AV368" s="604"/>
      <c r="AW368" s="604"/>
      <c r="AX368" s="604"/>
      <c r="AY368" s="605"/>
      <c r="AZ368" s="98"/>
      <c r="BA368" s="98"/>
      <c r="BB368" s="98"/>
      <c r="BC368" s="98"/>
      <c r="BD368" s="98"/>
      <c r="BE368" s="98"/>
      <c r="BF368" s="98"/>
      <c r="BG368" s="98"/>
      <c r="BH368" s="98"/>
      <c r="BI368" s="98"/>
    </row>
    <row r="369" spans="1:63" ht="15" customHeight="1">
      <c r="D369" s="175"/>
      <c r="E369" s="176"/>
      <c r="F369" s="176"/>
      <c r="G369" s="176"/>
      <c r="H369" s="176"/>
      <c r="I369" s="176"/>
      <c r="J369" s="176"/>
      <c r="K369" s="606"/>
      <c r="L369" s="607"/>
      <c r="M369" s="607"/>
      <c r="N369" s="607"/>
      <c r="O369" s="607"/>
      <c r="P369" s="607"/>
      <c r="Q369" s="607"/>
      <c r="R369" s="607"/>
      <c r="S369" s="607"/>
      <c r="T369" s="607"/>
      <c r="U369" s="607"/>
      <c r="V369" s="607"/>
      <c r="W369" s="607"/>
      <c r="X369" s="607"/>
      <c r="Y369" s="607"/>
      <c r="Z369" s="607"/>
      <c r="AA369" s="608"/>
      <c r="AB369" s="175"/>
      <c r="AC369" s="176"/>
      <c r="AD369" s="176"/>
      <c r="AE369" s="176"/>
      <c r="AF369" s="176"/>
      <c r="AG369" s="176"/>
      <c r="AH369" s="176"/>
      <c r="AI369" s="606"/>
      <c r="AJ369" s="607"/>
      <c r="AK369" s="607"/>
      <c r="AL369" s="607"/>
      <c r="AM369" s="607"/>
      <c r="AN369" s="607"/>
      <c r="AO369" s="607"/>
      <c r="AP369" s="607"/>
      <c r="AQ369" s="607"/>
      <c r="AR369" s="607"/>
      <c r="AS369" s="607"/>
      <c r="AT369" s="607"/>
      <c r="AU369" s="607"/>
      <c r="AV369" s="607"/>
      <c r="AW369" s="607"/>
      <c r="AX369" s="607"/>
      <c r="AY369" s="608"/>
      <c r="AZ369" s="98"/>
      <c r="BA369" s="98"/>
      <c r="BB369" s="98"/>
      <c r="BC369" s="98"/>
      <c r="BD369" s="98"/>
      <c r="BE369" s="98"/>
      <c r="BF369" s="98"/>
      <c r="BG369" s="98"/>
      <c r="BH369" s="98"/>
      <c r="BI369" s="98"/>
    </row>
    <row r="370" spans="1:63" ht="15" customHeight="1">
      <c r="D370" s="177"/>
      <c r="E370" s="178"/>
      <c r="F370" s="178"/>
      <c r="G370" s="178"/>
      <c r="H370" s="178"/>
      <c r="I370" s="178"/>
      <c r="J370" s="178"/>
      <c r="K370" s="634" t="s">
        <v>220</v>
      </c>
      <c r="L370" s="635"/>
      <c r="M370" s="635"/>
      <c r="N370" s="635"/>
      <c r="O370" s="635"/>
      <c r="P370" s="635"/>
      <c r="Q370" s="635"/>
      <c r="R370" s="635"/>
      <c r="S370" s="635"/>
      <c r="T370" s="635"/>
      <c r="U370" s="635"/>
      <c r="V370" s="635"/>
      <c r="W370" s="635"/>
      <c r="X370" s="635"/>
      <c r="Y370" s="635"/>
      <c r="Z370" s="635"/>
      <c r="AA370" s="636"/>
      <c r="AB370" s="177"/>
      <c r="AC370" s="178"/>
      <c r="AD370" s="178"/>
      <c r="AE370" s="178"/>
      <c r="AF370" s="178"/>
      <c r="AG370" s="178"/>
      <c r="AH370" s="178"/>
      <c r="AI370" s="634" t="s">
        <v>221</v>
      </c>
      <c r="AJ370" s="635"/>
      <c r="AK370" s="635"/>
      <c r="AL370" s="635"/>
      <c r="AM370" s="635"/>
      <c r="AN370" s="635"/>
      <c r="AO370" s="635"/>
      <c r="AP370" s="635"/>
      <c r="AQ370" s="635"/>
      <c r="AR370" s="635"/>
      <c r="AS370" s="635"/>
      <c r="AT370" s="635"/>
      <c r="AU370" s="635"/>
      <c r="AV370" s="635"/>
      <c r="AW370" s="635"/>
      <c r="AX370" s="635"/>
      <c r="AY370" s="636"/>
      <c r="AZ370" s="99"/>
      <c r="BA370" s="99"/>
      <c r="BB370" s="99"/>
      <c r="BC370" s="99"/>
      <c r="BD370" s="99"/>
      <c r="BE370" s="99"/>
      <c r="BF370" s="99"/>
      <c r="BG370" s="99"/>
      <c r="BH370" s="99"/>
      <c r="BI370" s="99"/>
    </row>
    <row r="371" spans="1:63" ht="15" customHeight="1">
      <c r="D371" s="173"/>
      <c r="E371" s="174"/>
      <c r="F371" s="174"/>
      <c r="G371" s="174"/>
      <c r="H371" s="174"/>
      <c r="I371" s="174"/>
      <c r="J371" s="174"/>
      <c r="K371" s="603"/>
      <c r="L371" s="604"/>
      <c r="M371" s="604"/>
      <c r="N371" s="604"/>
      <c r="O371" s="604"/>
      <c r="P371" s="604"/>
      <c r="Q371" s="604"/>
      <c r="R371" s="604"/>
      <c r="S371" s="604"/>
      <c r="T371" s="604"/>
      <c r="U371" s="604"/>
      <c r="V371" s="604"/>
      <c r="W371" s="604"/>
      <c r="X371" s="604"/>
      <c r="Y371" s="604"/>
      <c r="Z371" s="604"/>
      <c r="AA371" s="605"/>
      <c r="AB371" s="173"/>
      <c r="AC371" s="174"/>
      <c r="AD371" s="174"/>
      <c r="AE371" s="174"/>
      <c r="AF371" s="174"/>
      <c r="AG371" s="174"/>
      <c r="AH371" s="174"/>
      <c r="AI371" s="603"/>
      <c r="AJ371" s="604"/>
      <c r="AK371" s="604"/>
      <c r="AL371" s="604"/>
      <c r="AM371" s="604"/>
      <c r="AN371" s="604"/>
      <c r="AO371" s="604"/>
      <c r="AP371" s="604"/>
      <c r="AQ371" s="604"/>
      <c r="AR371" s="604"/>
      <c r="AS371" s="604"/>
      <c r="AT371" s="604"/>
      <c r="AU371" s="604"/>
      <c r="AV371" s="604"/>
      <c r="AW371" s="604"/>
      <c r="AX371" s="604"/>
      <c r="AY371" s="605"/>
      <c r="AZ371" s="98"/>
      <c r="BA371" s="98"/>
      <c r="BB371" s="98"/>
      <c r="BC371" s="98"/>
      <c r="BD371" s="98"/>
      <c r="BE371" s="98"/>
      <c r="BF371" s="98"/>
      <c r="BG371" s="98"/>
      <c r="BH371" s="98"/>
      <c r="BI371" s="98"/>
    </row>
    <row r="372" spans="1:63" ht="15" customHeight="1">
      <c r="D372" s="175"/>
      <c r="E372" s="176"/>
      <c r="F372" s="176"/>
      <c r="G372" s="176"/>
      <c r="H372" s="176"/>
      <c r="I372" s="176"/>
      <c r="J372" s="176"/>
      <c r="K372" s="606"/>
      <c r="L372" s="607"/>
      <c r="M372" s="607"/>
      <c r="N372" s="607"/>
      <c r="O372" s="607"/>
      <c r="P372" s="607"/>
      <c r="Q372" s="607"/>
      <c r="R372" s="607"/>
      <c r="S372" s="607"/>
      <c r="T372" s="607"/>
      <c r="U372" s="607"/>
      <c r="V372" s="607"/>
      <c r="W372" s="607"/>
      <c r="X372" s="607"/>
      <c r="Y372" s="607"/>
      <c r="Z372" s="607"/>
      <c r="AA372" s="608"/>
      <c r="AB372" s="175"/>
      <c r="AC372" s="176"/>
      <c r="AD372" s="176"/>
      <c r="AE372" s="176"/>
      <c r="AF372" s="176"/>
      <c r="AG372" s="176"/>
      <c r="AH372" s="176"/>
      <c r="AI372" s="606"/>
      <c r="AJ372" s="607"/>
      <c r="AK372" s="607"/>
      <c r="AL372" s="607"/>
      <c r="AM372" s="607"/>
      <c r="AN372" s="607"/>
      <c r="AO372" s="607"/>
      <c r="AP372" s="607"/>
      <c r="AQ372" s="607"/>
      <c r="AR372" s="607"/>
      <c r="AS372" s="607"/>
      <c r="AT372" s="607"/>
      <c r="AU372" s="607"/>
      <c r="AV372" s="607"/>
      <c r="AW372" s="607"/>
      <c r="AX372" s="607"/>
      <c r="AY372" s="608"/>
      <c r="AZ372" s="98"/>
      <c r="BA372" s="98"/>
      <c r="BB372" s="98"/>
      <c r="BC372" s="98"/>
      <c r="BD372" s="98"/>
      <c r="BE372" s="98"/>
      <c r="BF372" s="98"/>
      <c r="BG372" s="98"/>
      <c r="BH372" s="98"/>
      <c r="BI372" s="98"/>
    </row>
    <row r="373" spans="1:63" ht="15" customHeight="1">
      <c r="D373" s="177"/>
      <c r="E373" s="178"/>
      <c r="F373" s="178"/>
      <c r="G373" s="178"/>
      <c r="H373" s="178"/>
      <c r="I373" s="178"/>
      <c r="J373" s="178"/>
      <c r="K373" s="634" t="s">
        <v>220</v>
      </c>
      <c r="L373" s="635"/>
      <c r="M373" s="635"/>
      <c r="N373" s="635"/>
      <c r="O373" s="635"/>
      <c r="P373" s="635"/>
      <c r="Q373" s="635"/>
      <c r="R373" s="635"/>
      <c r="S373" s="635"/>
      <c r="T373" s="635"/>
      <c r="U373" s="635"/>
      <c r="V373" s="635"/>
      <c r="W373" s="635"/>
      <c r="X373" s="635"/>
      <c r="Y373" s="635"/>
      <c r="Z373" s="635"/>
      <c r="AA373" s="636"/>
      <c r="AB373" s="177"/>
      <c r="AC373" s="178"/>
      <c r="AD373" s="178"/>
      <c r="AE373" s="178"/>
      <c r="AF373" s="178"/>
      <c r="AG373" s="178"/>
      <c r="AH373" s="178"/>
      <c r="AI373" s="634" t="s">
        <v>221</v>
      </c>
      <c r="AJ373" s="635"/>
      <c r="AK373" s="635"/>
      <c r="AL373" s="635"/>
      <c r="AM373" s="635"/>
      <c r="AN373" s="635"/>
      <c r="AO373" s="635"/>
      <c r="AP373" s="635"/>
      <c r="AQ373" s="635"/>
      <c r="AR373" s="635"/>
      <c r="AS373" s="635"/>
      <c r="AT373" s="635"/>
      <c r="AU373" s="635"/>
      <c r="AV373" s="635"/>
      <c r="AW373" s="635"/>
      <c r="AX373" s="635"/>
      <c r="AY373" s="636"/>
      <c r="AZ373" s="99"/>
      <c r="BA373" s="99"/>
      <c r="BB373" s="99"/>
      <c r="BC373" s="99"/>
      <c r="BD373" s="99"/>
      <c r="BE373" s="99"/>
      <c r="BF373" s="99"/>
      <c r="BG373" s="99"/>
      <c r="BH373" s="99"/>
      <c r="BI373" s="99"/>
    </row>
    <row r="374" spans="1:63" ht="15" customHeight="1">
      <c r="D374" s="176"/>
      <c r="E374" s="176"/>
      <c r="F374" s="176"/>
      <c r="G374" s="176"/>
      <c r="H374" s="176"/>
      <c r="I374" s="176"/>
      <c r="J374" s="176"/>
      <c r="K374" s="95"/>
      <c r="L374" s="95"/>
      <c r="M374" s="95"/>
      <c r="N374" s="95"/>
      <c r="O374" s="95"/>
      <c r="P374" s="95"/>
      <c r="Q374" s="95"/>
      <c r="R374" s="95"/>
      <c r="S374" s="95"/>
      <c r="T374" s="95"/>
      <c r="U374" s="95"/>
      <c r="V374" s="95"/>
      <c r="W374" s="95"/>
      <c r="X374" s="95"/>
      <c r="Y374" s="95"/>
      <c r="Z374" s="95"/>
      <c r="AA374" s="95"/>
      <c r="AB374" s="176"/>
      <c r="AC374" s="176"/>
      <c r="AD374" s="176"/>
      <c r="AE374" s="176"/>
      <c r="AF374" s="176"/>
      <c r="AG374" s="176"/>
      <c r="AH374" s="176"/>
      <c r="AI374" s="95"/>
      <c r="AJ374" s="95"/>
      <c r="AK374" s="95"/>
      <c r="AL374" s="95"/>
      <c r="AM374" s="95"/>
      <c r="AN374" s="329" t="s">
        <v>54</v>
      </c>
      <c r="AO374" s="330"/>
      <c r="AP374" s="330"/>
      <c r="AQ374" s="330"/>
      <c r="AR374" s="330"/>
      <c r="AS374" s="331"/>
      <c r="AT374" s="637"/>
      <c r="AU374" s="638"/>
      <c r="AV374" s="638"/>
      <c r="AW374" s="639"/>
      <c r="AX374" s="275" t="s">
        <v>26</v>
      </c>
      <c r="AY374" s="276"/>
      <c r="AZ374" s="99"/>
      <c r="BA374" s="99"/>
      <c r="BB374" s="99"/>
      <c r="BC374" s="99"/>
      <c r="BD374" s="99"/>
      <c r="BE374" s="99"/>
      <c r="BF374" s="99"/>
      <c r="BG374" s="99"/>
      <c r="BH374" s="99"/>
      <c r="BI374" s="99"/>
    </row>
    <row r="375" spans="1:63" ht="8.25" customHeight="1">
      <c r="D375" s="176"/>
      <c r="E375" s="176"/>
      <c r="F375" s="176"/>
      <c r="G375" s="176"/>
      <c r="H375" s="176"/>
      <c r="I375" s="176"/>
      <c r="J375" s="176"/>
      <c r="K375" s="95"/>
      <c r="L375" s="95"/>
      <c r="M375" s="95"/>
      <c r="N375" s="95"/>
      <c r="O375" s="95"/>
      <c r="P375" s="95"/>
      <c r="Q375" s="95"/>
      <c r="R375" s="95"/>
      <c r="S375" s="95"/>
      <c r="T375" s="95"/>
      <c r="U375" s="95"/>
      <c r="V375" s="95"/>
      <c r="W375" s="95"/>
      <c r="X375" s="95"/>
      <c r="Y375" s="95"/>
      <c r="Z375" s="95"/>
      <c r="AA375" s="95"/>
      <c r="AB375" s="176"/>
      <c r="AC375" s="176"/>
      <c r="AD375" s="176"/>
      <c r="AE375" s="176"/>
      <c r="AF375" s="176"/>
      <c r="AG375" s="176"/>
      <c r="AH375" s="176"/>
      <c r="AI375" s="95"/>
      <c r="AJ375" s="95"/>
      <c r="AK375" s="95"/>
      <c r="AL375" s="95"/>
      <c r="AM375" s="95"/>
      <c r="AN375" s="332"/>
      <c r="AO375" s="333"/>
      <c r="AP375" s="333"/>
      <c r="AQ375" s="333"/>
      <c r="AR375" s="333"/>
      <c r="AS375" s="334"/>
      <c r="AT375" s="640"/>
      <c r="AU375" s="641"/>
      <c r="AV375" s="641"/>
      <c r="AW375" s="642"/>
      <c r="AX375" s="646"/>
      <c r="AY375" s="647"/>
      <c r="AZ375" s="99"/>
      <c r="BA375" s="99"/>
      <c r="BB375" s="99"/>
      <c r="BC375" s="99"/>
      <c r="BD375" s="99"/>
      <c r="BE375" s="99"/>
      <c r="BF375" s="99"/>
      <c r="BG375" s="99"/>
      <c r="BH375" s="99"/>
      <c r="BI375" s="99"/>
    </row>
    <row r="376" spans="1:63" ht="6.75" customHeight="1">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72"/>
      <c r="AB376" s="72"/>
      <c r="AC376" s="72"/>
      <c r="AD376" s="72"/>
      <c r="AE376" s="72"/>
      <c r="AF376" s="72"/>
      <c r="AG376" s="100"/>
      <c r="AH376" s="100"/>
      <c r="AI376" s="100"/>
      <c r="AJ376" s="100"/>
      <c r="AK376" s="100"/>
      <c r="AL376" s="19"/>
      <c r="AM376" s="74"/>
      <c r="AN376" s="335"/>
      <c r="AO376" s="336"/>
      <c r="AP376" s="336"/>
      <c r="AQ376" s="336"/>
      <c r="AR376" s="336"/>
      <c r="AS376" s="337"/>
      <c r="AT376" s="643"/>
      <c r="AU376" s="644"/>
      <c r="AV376" s="644"/>
      <c r="AW376" s="645"/>
      <c r="AX376" s="277"/>
      <c r="AY376" s="278"/>
      <c r="AZ376" s="100"/>
      <c r="BA376" s="100"/>
      <c r="BB376" s="100"/>
      <c r="BC376" s="100"/>
      <c r="BD376" s="40"/>
      <c r="BE376" s="72"/>
    </row>
    <row r="377" spans="1:63" s="21" customFormat="1" ht="6.75" customHeight="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2"/>
      <c r="AB377" s="102"/>
      <c r="AC377" s="102"/>
      <c r="AD377" s="102"/>
      <c r="AE377" s="102"/>
      <c r="AF377" s="102"/>
      <c r="AG377" s="103"/>
      <c r="AH377" s="103"/>
      <c r="AI377" s="103"/>
      <c r="AJ377" s="103"/>
      <c r="AK377" s="103"/>
      <c r="AL377" s="104"/>
      <c r="AM377" s="104"/>
      <c r="AN377" s="104"/>
      <c r="AO377" s="104"/>
      <c r="AP377" s="104"/>
      <c r="AQ377" s="104"/>
      <c r="AR377" s="104"/>
      <c r="AS377" s="104"/>
      <c r="AT377" s="103"/>
      <c r="AU377" s="103"/>
      <c r="AV377" s="103"/>
      <c r="AW377" s="103"/>
      <c r="AX377" s="104"/>
      <c r="AY377" s="104"/>
      <c r="AZ377" s="103"/>
      <c r="BA377" s="103"/>
      <c r="BB377" s="103"/>
      <c r="BC377" s="103"/>
      <c r="BD377" s="102"/>
      <c r="BE377" s="102"/>
    </row>
    <row r="378" spans="1:63" s="92" customFormat="1" ht="14.25" customHeight="1">
      <c r="A378" s="105" t="s">
        <v>317</v>
      </c>
    </row>
    <row r="379" spans="1:63" s="92" customFormat="1" ht="14.25" customHeight="1">
      <c r="B379" s="92" t="s">
        <v>399</v>
      </c>
    </row>
    <row r="380" spans="1:63" s="63" customFormat="1" ht="15" customHeight="1">
      <c r="C380" s="680" t="s">
        <v>225</v>
      </c>
      <c r="D380" s="681"/>
      <c r="E380" s="681"/>
      <c r="F380" s="681"/>
      <c r="G380" s="681"/>
      <c r="H380" s="682"/>
      <c r="I380" s="689">
        <f>AT374</f>
        <v>0</v>
      </c>
      <c r="J380" s="690"/>
      <c r="K380" s="690"/>
      <c r="L380" s="690"/>
      <c r="M380" s="694" t="s">
        <v>226</v>
      </c>
      <c r="N380" s="695"/>
      <c r="O380" s="9"/>
      <c r="P380" s="680" t="s">
        <v>227</v>
      </c>
      <c r="Q380" s="681"/>
      <c r="R380" s="681"/>
      <c r="S380" s="681"/>
      <c r="T380" s="681"/>
      <c r="U380" s="682"/>
      <c r="V380" s="689">
        <f>AC361</f>
        <v>0</v>
      </c>
      <c r="W380" s="690"/>
      <c r="X380" s="690"/>
      <c r="Y380" s="690"/>
      <c r="Z380" s="694"/>
      <c r="AA380" s="695"/>
      <c r="AB380" s="680" t="s">
        <v>228</v>
      </c>
      <c r="AC380" s="681"/>
      <c r="AD380" s="681"/>
      <c r="AE380" s="681"/>
      <c r="AF380" s="681"/>
      <c r="AG380" s="682"/>
      <c r="AH380" s="708">
        <f>AU361</f>
        <v>0</v>
      </c>
      <c r="AI380" s="709"/>
      <c r="AJ380" s="709"/>
      <c r="AK380" s="709"/>
      <c r="AL380" s="694" t="s">
        <v>229</v>
      </c>
      <c r="AM380" s="695"/>
      <c r="AN380" s="680" t="s">
        <v>230</v>
      </c>
      <c r="AO380" s="681"/>
      <c r="AP380" s="681"/>
      <c r="AQ380" s="681"/>
      <c r="AR380" s="681"/>
      <c r="AS380" s="682"/>
      <c r="AT380" s="714" t="s">
        <v>231</v>
      </c>
      <c r="AU380" s="694"/>
      <c r="AV380" s="694"/>
      <c r="AW380" s="694"/>
      <c r="AX380" s="694"/>
      <c r="AY380" s="694"/>
      <c r="AZ380" s="694" t="s">
        <v>232</v>
      </c>
      <c r="BA380" s="695"/>
      <c r="BB380" s="8" t="s">
        <v>233</v>
      </c>
      <c r="BC380" s="8"/>
      <c r="BD380" s="2"/>
      <c r="BE380" s="2"/>
      <c r="BF380" s="2"/>
      <c r="BG380" s="2"/>
      <c r="BH380" s="2"/>
      <c r="BI380" s="2"/>
      <c r="BJ380" s="2"/>
      <c r="BK380" s="2"/>
    </row>
    <row r="381" spans="1:63" s="63" customFormat="1" ht="15" customHeight="1">
      <c r="C381" s="683"/>
      <c r="D381" s="684"/>
      <c r="E381" s="684"/>
      <c r="F381" s="684"/>
      <c r="G381" s="684"/>
      <c r="H381" s="685"/>
      <c r="I381" s="670"/>
      <c r="J381" s="691"/>
      <c r="K381" s="691"/>
      <c r="L381" s="691"/>
      <c r="M381" s="696"/>
      <c r="N381" s="697"/>
      <c r="O381" s="9"/>
      <c r="P381" s="683"/>
      <c r="Q381" s="698"/>
      <c r="R381" s="698"/>
      <c r="S381" s="698"/>
      <c r="T381" s="698"/>
      <c r="U381" s="685"/>
      <c r="V381" s="670"/>
      <c r="W381" s="691"/>
      <c r="X381" s="691"/>
      <c r="Y381" s="691"/>
      <c r="Z381" s="699"/>
      <c r="AA381" s="697"/>
      <c r="AB381" s="683"/>
      <c r="AC381" s="684"/>
      <c r="AD381" s="684"/>
      <c r="AE381" s="684"/>
      <c r="AF381" s="684"/>
      <c r="AG381" s="685"/>
      <c r="AH381" s="710"/>
      <c r="AI381" s="711"/>
      <c r="AJ381" s="711"/>
      <c r="AK381" s="711"/>
      <c r="AL381" s="699"/>
      <c r="AM381" s="697"/>
      <c r="AN381" s="683"/>
      <c r="AO381" s="684"/>
      <c r="AP381" s="684"/>
      <c r="AQ381" s="684"/>
      <c r="AR381" s="684"/>
      <c r="AS381" s="685"/>
      <c r="AT381" s="700">
        <f>ROUND(AH380/160,1)</f>
        <v>0</v>
      </c>
      <c r="AU381" s="701"/>
      <c r="AV381" s="701"/>
      <c r="AW381" s="701"/>
      <c r="AX381" s="701"/>
      <c r="AY381" s="701"/>
      <c r="AZ381" s="699"/>
      <c r="BA381" s="697"/>
      <c r="BB381" s="8"/>
      <c r="BC381" s="8" t="s">
        <v>234</v>
      </c>
      <c r="BD381" s="2"/>
      <c r="BE381" s="2"/>
      <c r="BF381" s="2"/>
      <c r="BG381" s="2"/>
      <c r="BH381" s="2"/>
      <c r="BI381" s="2"/>
      <c r="BJ381" s="2"/>
      <c r="BK381" s="2"/>
    </row>
    <row r="382" spans="1:63" s="63" customFormat="1" ht="15" customHeight="1">
      <c r="C382" s="686"/>
      <c r="D382" s="687"/>
      <c r="E382" s="687"/>
      <c r="F382" s="687"/>
      <c r="G382" s="687"/>
      <c r="H382" s="688"/>
      <c r="I382" s="692"/>
      <c r="J382" s="693"/>
      <c r="K382" s="693"/>
      <c r="L382" s="693"/>
      <c r="M382" s="704" t="s">
        <v>26</v>
      </c>
      <c r="N382" s="705"/>
      <c r="O382" s="9"/>
      <c r="P382" s="686"/>
      <c r="Q382" s="687"/>
      <c r="R382" s="687"/>
      <c r="S382" s="687"/>
      <c r="T382" s="687"/>
      <c r="U382" s="688"/>
      <c r="V382" s="692"/>
      <c r="W382" s="693"/>
      <c r="X382" s="693"/>
      <c r="Y382" s="693"/>
      <c r="Z382" s="704" t="s">
        <v>26</v>
      </c>
      <c r="AA382" s="705"/>
      <c r="AB382" s="686"/>
      <c r="AC382" s="687"/>
      <c r="AD382" s="687"/>
      <c r="AE382" s="687"/>
      <c r="AF382" s="687"/>
      <c r="AG382" s="688"/>
      <c r="AH382" s="712"/>
      <c r="AI382" s="713"/>
      <c r="AJ382" s="713"/>
      <c r="AK382" s="713"/>
      <c r="AL382" s="706" t="s">
        <v>27</v>
      </c>
      <c r="AM382" s="707"/>
      <c r="AN382" s="686"/>
      <c r="AO382" s="687"/>
      <c r="AP382" s="687"/>
      <c r="AQ382" s="687"/>
      <c r="AR382" s="687"/>
      <c r="AS382" s="688"/>
      <c r="AT382" s="702"/>
      <c r="AU382" s="703"/>
      <c r="AV382" s="703"/>
      <c r="AW382" s="703"/>
      <c r="AX382" s="703"/>
      <c r="AY382" s="703"/>
      <c r="AZ382" s="704" t="s">
        <v>26</v>
      </c>
      <c r="BA382" s="705"/>
      <c r="BB382" s="2"/>
      <c r="BC382" s="2"/>
      <c r="BD382" s="2"/>
      <c r="BE382" s="2"/>
      <c r="BF382" s="2"/>
      <c r="BG382" s="2"/>
      <c r="BH382" s="2"/>
      <c r="BI382" s="2"/>
      <c r="BJ382" s="2"/>
      <c r="BK382" s="2"/>
    </row>
    <row r="383" spans="1:63" s="63" customFormat="1" ht="24" customHeight="1" thickBot="1">
      <c r="C383" s="660" t="s">
        <v>28</v>
      </c>
      <c r="D383" s="660"/>
      <c r="E383" s="660"/>
      <c r="F383" s="660"/>
      <c r="G383" s="660"/>
      <c r="H383" s="660"/>
      <c r="I383" s="660"/>
      <c r="J383" s="660"/>
      <c r="K383" s="660"/>
      <c r="L383" s="660"/>
      <c r="M383" s="660"/>
      <c r="N383" s="660"/>
      <c r="O383" s="19"/>
      <c r="P383" s="660" t="s">
        <v>29</v>
      </c>
      <c r="Q383" s="660"/>
      <c r="R383" s="660"/>
      <c r="S383" s="660"/>
      <c r="T383" s="660"/>
      <c r="U383" s="660"/>
      <c r="V383" s="660"/>
      <c r="W383" s="660"/>
      <c r="X383" s="660"/>
      <c r="Y383" s="660"/>
      <c r="Z383" s="660"/>
      <c r="AA383" s="660"/>
      <c r="AB383" s="660"/>
      <c r="AC383" s="660"/>
      <c r="AD383" s="660"/>
      <c r="AE383" s="660"/>
      <c r="AF383" s="660"/>
      <c r="AG383" s="660"/>
      <c r="AH383" s="660"/>
      <c r="AI383" s="660"/>
      <c r="AJ383" s="660"/>
      <c r="AK383" s="660"/>
      <c r="AL383" s="660"/>
      <c r="AM383" s="660"/>
      <c r="AN383" s="179"/>
      <c r="AO383" s="179"/>
      <c r="AP383" s="179"/>
      <c r="AQ383" s="179"/>
      <c r="AR383" s="179"/>
      <c r="AS383" s="180"/>
      <c r="AT383" s="181"/>
      <c r="AU383" s="181"/>
      <c r="AV383" s="181"/>
      <c r="AW383" s="19"/>
      <c r="AX383" s="19"/>
      <c r="AY383" s="19"/>
      <c r="AZ383" s="19"/>
      <c r="BA383" s="19"/>
      <c r="BB383" s="2"/>
      <c r="BC383" s="2"/>
      <c r="BD383" s="2"/>
      <c r="BE383" s="2"/>
      <c r="BF383" s="2"/>
      <c r="BG383" s="2"/>
      <c r="BH383" s="2"/>
      <c r="BI383" s="2"/>
      <c r="BJ383" s="2"/>
      <c r="BK383" s="2"/>
    </row>
    <row r="384" spans="1:63" s="63" customFormat="1" ht="12.75" customHeight="1" thickTop="1">
      <c r="C384" s="182"/>
      <c r="D384" s="182"/>
      <c r="E384" s="182"/>
      <c r="F384" s="182"/>
      <c r="G384" s="182"/>
      <c r="H384" s="182"/>
      <c r="I384" s="182"/>
      <c r="J384" s="182"/>
      <c r="K384" s="182"/>
      <c r="L384" s="182"/>
      <c r="M384" s="182"/>
      <c r="N384" s="182"/>
      <c r="O384" s="19"/>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661" t="s">
        <v>318</v>
      </c>
      <c r="AN384" s="662"/>
      <c r="AO384" s="662"/>
      <c r="AP384" s="662"/>
      <c r="AQ384" s="662"/>
      <c r="AR384" s="662"/>
      <c r="AS384" s="662"/>
      <c r="AT384" s="662"/>
      <c r="AU384" s="663"/>
      <c r="AV384" s="668">
        <f>I380+AT381</f>
        <v>0</v>
      </c>
      <c r="AW384" s="669"/>
      <c r="AX384" s="669"/>
      <c r="AY384" s="669"/>
      <c r="AZ384" s="669"/>
      <c r="BA384" s="669"/>
      <c r="BB384" s="669"/>
      <c r="BC384" s="674" t="s">
        <v>235</v>
      </c>
      <c r="BD384" s="674"/>
      <c r="BE384" s="675"/>
      <c r="BF384" s="2"/>
      <c r="BG384" s="2"/>
      <c r="BH384" s="2"/>
      <c r="BI384" s="2"/>
      <c r="BJ384" s="2"/>
      <c r="BK384" s="2"/>
    </row>
    <row r="385" spans="2:64" s="63" customFormat="1" ht="11.25" customHeight="1">
      <c r="C385" s="182"/>
      <c r="D385" s="182"/>
      <c r="E385" s="182"/>
      <c r="F385" s="182"/>
      <c r="G385" s="182"/>
      <c r="H385" s="182"/>
      <c r="I385" s="182"/>
      <c r="J385" s="182"/>
      <c r="K385" s="182"/>
      <c r="L385" s="182"/>
      <c r="M385" s="182"/>
      <c r="N385" s="182"/>
      <c r="O385" s="19"/>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664"/>
      <c r="AN385" s="529"/>
      <c r="AO385" s="529"/>
      <c r="AP385" s="529"/>
      <c r="AQ385" s="529"/>
      <c r="AR385" s="529"/>
      <c r="AS385" s="529"/>
      <c r="AT385" s="529"/>
      <c r="AU385" s="530"/>
      <c r="AV385" s="670"/>
      <c r="AW385" s="671"/>
      <c r="AX385" s="671"/>
      <c r="AY385" s="671"/>
      <c r="AZ385" s="671"/>
      <c r="BA385" s="671"/>
      <c r="BB385" s="671"/>
      <c r="BC385" s="676"/>
      <c r="BD385" s="676"/>
      <c r="BE385" s="677"/>
      <c r="BF385" s="2"/>
      <c r="BG385" s="2"/>
      <c r="BH385" s="2"/>
      <c r="BI385" s="2"/>
      <c r="BJ385" s="2"/>
      <c r="BK385" s="2"/>
    </row>
    <row r="386" spans="2:64" s="63" customFormat="1" ht="24" customHeight="1" thickBot="1">
      <c r="C386" s="182"/>
      <c r="D386" s="182"/>
      <c r="E386" s="182"/>
      <c r="F386" s="182"/>
      <c r="G386" s="182"/>
      <c r="H386" s="182"/>
      <c r="I386" s="182"/>
      <c r="J386" s="182"/>
      <c r="K386" s="182"/>
      <c r="L386" s="182"/>
      <c r="M386" s="182"/>
      <c r="N386" s="182"/>
      <c r="O386" s="19"/>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665"/>
      <c r="AN386" s="666"/>
      <c r="AO386" s="666"/>
      <c r="AP386" s="666"/>
      <c r="AQ386" s="666"/>
      <c r="AR386" s="666"/>
      <c r="AS386" s="666"/>
      <c r="AT386" s="666"/>
      <c r="AU386" s="667"/>
      <c r="AV386" s="672"/>
      <c r="AW386" s="673"/>
      <c r="AX386" s="673"/>
      <c r="AY386" s="673"/>
      <c r="AZ386" s="673"/>
      <c r="BA386" s="673"/>
      <c r="BB386" s="673"/>
      <c r="BC386" s="678" t="s">
        <v>26</v>
      </c>
      <c r="BD386" s="678"/>
      <c r="BE386" s="679"/>
      <c r="BF386" s="2"/>
      <c r="BG386" s="2"/>
      <c r="BH386" s="2"/>
      <c r="BI386" s="2"/>
      <c r="BJ386" s="2"/>
      <c r="BK386" s="2"/>
    </row>
    <row r="387" spans="2:64" s="63" customFormat="1" ht="14.25" customHeight="1" thickTop="1">
      <c r="B387" s="131" t="s">
        <v>236</v>
      </c>
      <c r="D387" s="182"/>
      <c r="E387" s="182"/>
      <c r="F387" s="182"/>
      <c r="G387" s="182"/>
      <c r="H387" s="182"/>
      <c r="I387" s="182"/>
      <c r="J387" s="182"/>
      <c r="K387" s="182"/>
      <c r="L387" s="182"/>
      <c r="M387" s="182"/>
      <c r="N387" s="182"/>
      <c r="O387" s="19"/>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7"/>
      <c r="AO387" s="17"/>
      <c r="AP387" s="17"/>
      <c r="AQ387" s="17"/>
      <c r="AR387" s="17"/>
      <c r="AS387" s="648"/>
      <c r="AT387" s="648"/>
      <c r="AU387" s="648"/>
      <c r="AV387" s="648"/>
      <c r="AW387" s="648"/>
      <c r="AX387" s="648"/>
      <c r="AY387" s="648"/>
      <c r="AZ387" s="648"/>
      <c r="BA387" s="648"/>
      <c r="BB387" s="649"/>
      <c r="BC387" s="649"/>
      <c r="BD387" s="649"/>
      <c r="BE387" s="649"/>
      <c r="BF387" s="649"/>
      <c r="BG387" s="649"/>
      <c r="BH387" s="649"/>
      <c r="BI387" s="650"/>
      <c r="BJ387" s="650"/>
      <c r="BK387" s="650"/>
      <c r="BL387" s="58"/>
    </row>
    <row r="388" spans="2:64" s="92" customFormat="1" ht="15" customHeight="1">
      <c r="C388" s="172" t="s">
        <v>237</v>
      </c>
    </row>
    <row r="389" spans="2:64" s="92" customFormat="1" ht="15" customHeight="1">
      <c r="C389" s="172" t="s">
        <v>238</v>
      </c>
      <c r="BA389" s="106"/>
      <c r="BB389" s="106"/>
      <c r="BC389" s="106"/>
      <c r="BD389" s="106"/>
      <c r="BE389" s="106"/>
      <c r="BF389" s="106"/>
      <c r="BG389" s="106"/>
      <c r="BH389" s="106"/>
      <c r="BI389" s="106"/>
      <c r="BJ389" s="106"/>
      <c r="BK389" s="106"/>
      <c r="BL389" s="106"/>
    </row>
    <row r="390" spans="2:64" s="92" customFormat="1" ht="15" customHeight="1">
      <c r="C390" s="172"/>
      <c r="AS390" s="20"/>
      <c r="AT390" s="20"/>
      <c r="AU390" s="20"/>
      <c r="AV390" s="20"/>
      <c r="AW390" s="20"/>
      <c r="AX390" s="20"/>
      <c r="AY390" s="20"/>
      <c r="AZ390" s="20"/>
      <c r="BA390" s="183"/>
      <c r="BB390" s="184"/>
      <c r="BC390" s="184"/>
      <c r="BD390" s="184"/>
      <c r="BE390" s="184"/>
      <c r="BF390" s="184"/>
      <c r="BG390" s="184"/>
      <c r="BH390" s="184"/>
      <c r="BI390" s="19"/>
      <c r="BJ390" s="19"/>
      <c r="BK390" s="19"/>
      <c r="BL390" s="106"/>
    </row>
    <row r="391" spans="2:64" s="92" customFormat="1" ht="15" customHeight="1">
      <c r="B391" s="2" t="s">
        <v>319</v>
      </c>
      <c r="C391" s="2"/>
      <c r="BF391" s="106"/>
    </row>
    <row r="392" spans="2:64" s="92" customFormat="1" ht="14.25" customHeight="1">
      <c r="D392" s="629" t="s">
        <v>148</v>
      </c>
      <c r="E392" s="629"/>
      <c r="F392" s="629"/>
      <c r="G392" s="629"/>
      <c r="H392" s="629"/>
      <c r="I392" s="629"/>
      <c r="J392" s="629" t="s">
        <v>149</v>
      </c>
      <c r="K392" s="629"/>
      <c r="L392" s="629"/>
      <c r="M392" s="629"/>
      <c r="N392" s="629"/>
      <c r="O392" s="629"/>
      <c r="P392" s="629"/>
      <c r="Q392" s="629"/>
      <c r="R392" s="629"/>
      <c r="S392" s="629"/>
      <c r="T392" s="629"/>
      <c r="U392" s="629"/>
      <c r="V392" s="629"/>
      <c r="W392" s="629"/>
      <c r="X392" s="629"/>
      <c r="Y392" s="629"/>
      <c r="Z392" s="629"/>
      <c r="AA392" s="629"/>
      <c r="AB392" s="629"/>
      <c r="AC392" s="629"/>
      <c r="AD392" s="629"/>
      <c r="AE392" s="629"/>
      <c r="AF392" s="629"/>
      <c r="AG392" s="629" t="s">
        <v>150</v>
      </c>
      <c r="AH392" s="629"/>
      <c r="AI392" s="629"/>
      <c r="AJ392" s="629"/>
      <c r="AK392" s="629"/>
      <c r="AL392" s="629"/>
      <c r="AM392" s="629" t="s">
        <v>239</v>
      </c>
      <c r="AN392" s="629"/>
      <c r="AO392" s="629"/>
      <c r="AP392" s="629"/>
      <c r="AQ392" s="629"/>
      <c r="AR392" s="629"/>
      <c r="AS392" s="651" t="s">
        <v>159</v>
      </c>
      <c r="AT392" s="652"/>
      <c r="AU392" s="652"/>
      <c r="AV392" s="652"/>
      <c r="AW392" s="652"/>
      <c r="AX392" s="653"/>
      <c r="AY392" s="279" t="s">
        <v>160</v>
      </c>
      <c r="AZ392" s="280"/>
      <c r="BA392" s="280"/>
      <c r="BB392" s="280"/>
      <c r="BC392" s="280"/>
      <c r="BD392" s="281"/>
      <c r="BE392" s="107"/>
      <c r="BF392" s="107"/>
      <c r="BG392" s="107"/>
      <c r="BH392" s="107"/>
      <c r="BI392" s="107"/>
      <c r="BJ392" s="107"/>
    </row>
    <row r="393" spans="2:64" s="92" customFormat="1" ht="14.25" customHeight="1">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c r="AF393" s="629"/>
      <c r="AG393" s="629"/>
      <c r="AH393" s="629"/>
      <c r="AI393" s="629"/>
      <c r="AJ393" s="629"/>
      <c r="AK393" s="629"/>
      <c r="AL393" s="629"/>
      <c r="AM393" s="629"/>
      <c r="AN393" s="629"/>
      <c r="AO393" s="629"/>
      <c r="AP393" s="629"/>
      <c r="AQ393" s="629"/>
      <c r="AR393" s="629"/>
      <c r="AS393" s="654"/>
      <c r="AT393" s="655"/>
      <c r="AU393" s="655"/>
      <c r="AV393" s="655"/>
      <c r="AW393" s="655"/>
      <c r="AX393" s="656"/>
      <c r="AY393" s="282"/>
      <c r="AZ393" s="283"/>
      <c r="BA393" s="283"/>
      <c r="BB393" s="283"/>
      <c r="BC393" s="283"/>
      <c r="BD393" s="284"/>
      <c r="BE393" s="107"/>
      <c r="BF393" s="107"/>
      <c r="BG393" s="107"/>
      <c r="BH393" s="107"/>
      <c r="BI393" s="107"/>
      <c r="BJ393" s="107"/>
    </row>
    <row r="394" spans="2:64" s="92" customFormat="1" ht="14.25" customHeight="1">
      <c r="D394" s="629"/>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c r="AF394" s="629"/>
      <c r="AG394" s="629"/>
      <c r="AH394" s="629"/>
      <c r="AI394" s="629"/>
      <c r="AJ394" s="629"/>
      <c r="AK394" s="629"/>
      <c r="AL394" s="629"/>
      <c r="AM394" s="629"/>
      <c r="AN394" s="629"/>
      <c r="AO394" s="629"/>
      <c r="AP394" s="629"/>
      <c r="AQ394" s="629"/>
      <c r="AR394" s="629"/>
      <c r="AS394" s="657"/>
      <c r="AT394" s="658"/>
      <c r="AU394" s="658"/>
      <c r="AV394" s="658"/>
      <c r="AW394" s="658"/>
      <c r="AX394" s="659"/>
      <c r="AY394" s="285"/>
      <c r="AZ394" s="286"/>
      <c r="BA394" s="286"/>
      <c r="BB394" s="286"/>
      <c r="BC394" s="286"/>
      <c r="BD394" s="287"/>
      <c r="BE394" s="107"/>
      <c r="BF394" s="107"/>
      <c r="BG394" s="107"/>
      <c r="BH394" s="107"/>
      <c r="BI394" s="107"/>
      <c r="BJ394" s="107"/>
    </row>
    <row r="395" spans="2:64" s="108" customFormat="1" ht="14.25" customHeight="1">
      <c r="D395" s="618"/>
      <c r="E395" s="618"/>
      <c r="F395" s="618"/>
      <c r="G395" s="618"/>
      <c r="H395" s="618"/>
      <c r="I395" s="618"/>
      <c r="J395" s="619"/>
      <c r="K395" s="619"/>
      <c r="L395" s="619"/>
      <c r="M395" s="619"/>
      <c r="N395" s="619"/>
      <c r="O395" s="619"/>
      <c r="P395" s="619"/>
      <c r="Q395" s="619"/>
      <c r="R395" s="619"/>
      <c r="S395" s="619"/>
      <c r="T395" s="619"/>
      <c r="U395" s="619"/>
      <c r="V395" s="619"/>
      <c r="W395" s="619"/>
      <c r="X395" s="619"/>
      <c r="Y395" s="619"/>
      <c r="Z395" s="619"/>
      <c r="AA395" s="619"/>
      <c r="AB395" s="619"/>
      <c r="AC395" s="619"/>
      <c r="AD395" s="619"/>
      <c r="AE395" s="619"/>
      <c r="AF395" s="619"/>
      <c r="AG395" s="621"/>
      <c r="AH395" s="622"/>
      <c r="AI395" s="622"/>
      <c r="AJ395" s="622"/>
      <c r="AK395" s="622"/>
      <c r="AL395" s="622"/>
      <c r="AM395" s="623"/>
      <c r="AN395" s="623"/>
      <c r="AO395" s="623"/>
      <c r="AP395" s="623"/>
      <c r="AQ395" s="623"/>
      <c r="AR395" s="623"/>
      <c r="AS395" s="624"/>
      <c r="AT395" s="624"/>
      <c r="AU395" s="624"/>
      <c r="AV395" s="624"/>
      <c r="AW395" s="624"/>
      <c r="AX395" s="624"/>
      <c r="AY395" s="625">
        <f>AM395*AS395</f>
        <v>0</v>
      </c>
      <c r="AZ395" s="625"/>
      <c r="BA395" s="625"/>
      <c r="BB395" s="625"/>
      <c r="BC395" s="625"/>
      <c r="BD395" s="625"/>
      <c r="BE395" s="109"/>
      <c r="BF395" s="109"/>
      <c r="BG395" s="109"/>
      <c r="BH395" s="109"/>
      <c r="BI395" s="110"/>
      <c r="BJ395" s="110"/>
    </row>
    <row r="396" spans="2:64" s="108" customFormat="1" ht="14.25" customHeight="1">
      <c r="D396" s="618"/>
      <c r="E396" s="618"/>
      <c r="F396" s="618"/>
      <c r="G396" s="618"/>
      <c r="H396" s="618"/>
      <c r="I396" s="618"/>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2"/>
      <c r="AH396" s="622"/>
      <c r="AI396" s="622"/>
      <c r="AJ396" s="622"/>
      <c r="AK396" s="622"/>
      <c r="AL396" s="622"/>
      <c r="AM396" s="623"/>
      <c r="AN396" s="623"/>
      <c r="AO396" s="623"/>
      <c r="AP396" s="623"/>
      <c r="AQ396" s="623"/>
      <c r="AR396" s="623"/>
      <c r="AS396" s="624"/>
      <c r="AT396" s="624"/>
      <c r="AU396" s="624"/>
      <c r="AV396" s="624"/>
      <c r="AW396" s="624"/>
      <c r="AX396" s="624"/>
      <c r="AY396" s="625"/>
      <c r="AZ396" s="625"/>
      <c r="BA396" s="625"/>
      <c r="BB396" s="625"/>
      <c r="BC396" s="625"/>
      <c r="BD396" s="625"/>
      <c r="BE396" s="109"/>
      <c r="BF396" s="109"/>
      <c r="BG396" s="109"/>
      <c r="BH396" s="109"/>
      <c r="BI396" s="110"/>
      <c r="BJ396" s="110"/>
    </row>
    <row r="397" spans="2:64" s="108" customFormat="1" ht="14.25" customHeight="1">
      <c r="D397" s="618"/>
      <c r="E397" s="618"/>
      <c r="F397" s="618"/>
      <c r="G397" s="618"/>
      <c r="H397" s="618"/>
      <c r="I397" s="618"/>
      <c r="J397" s="626" t="s">
        <v>240</v>
      </c>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2"/>
      <c r="AH397" s="622"/>
      <c r="AI397" s="622"/>
      <c r="AJ397" s="622"/>
      <c r="AK397" s="622"/>
      <c r="AL397" s="622"/>
      <c r="AM397" s="623"/>
      <c r="AN397" s="623"/>
      <c r="AO397" s="623"/>
      <c r="AP397" s="623"/>
      <c r="AQ397" s="623"/>
      <c r="AR397" s="623"/>
      <c r="AS397" s="624"/>
      <c r="AT397" s="624"/>
      <c r="AU397" s="624"/>
      <c r="AV397" s="624"/>
      <c r="AW397" s="624"/>
      <c r="AX397" s="624"/>
      <c r="AY397" s="625"/>
      <c r="AZ397" s="625"/>
      <c r="BA397" s="625"/>
      <c r="BB397" s="625"/>
      <c r="BC397" s="625"/>
      <c r="BD397" s="625"/>
      <c r="BE397" s="109"/>
      <c r="BF397" s="109"/>
      <c r="BG397" s="109"/>
      <c r="BH397" s="109"/>
      <c r="BI397" s="110"/>
      <c r="BJ397" s="110"/>
      <c r="BK397" s="111"/>
    </row>
    <row r="398" spans="2:64" s="112" customFormat="1" ht="4.5" customHeight="1">
      <c r="D398" s="113"/>
      <c r="E398" s="113"/>
      <c r="F398" s="113"/>
      <c r="G398" s="113"/>
      <c r="H398" s="113"/>
      <c r="I398" s="113"/>
      <c r="J398" s="185"/>
      <c r="K398" s="185"/>
      <c r="L398" s="185"/>
      <c r="M398" s="185"/>
      <c r="N398" s="185"/>
      <c r="O398" s="185"/>
      <c r="P398" s="185"/>
      <c r="Q398" s="185"/>
      <c r="R398" s="185"/>
      <c r="S398" s="185"/>
      <c r="T398" s="185"/>
      <c r="U398" s="185"/>
      <c r="V398" s="104"/>
      <c r="W398" s="104"/>
      <c r="X398" s="104"/>
      <c r="Y398" s="104"/>
      <c r="Z398" s="104"/>
      <c r="AA398" s="104"/>
      <c r="AB398" s="103"/>
      <c r="AC398" s="103"/>
      <c r="AD398" s="103"/>
      <c r="AE398" s="103"/>
      <c r="AF398" s="104"/>
      <c r="AG398" s="104"/>
      <c r="AH398" s="104"/>
      <c r="AI398" s="104"/>
      <c r="AJ398" s="104"/>
      <c r="AK398" s="104"/>
      <c r="AL398" s="104"/>
      <c r="AM398" s="104"/>
      <c r="AN398" s="104"/>
      <c r="AO398" s="104"/>
      <c r="AP398" s="104"/>
      <c r="AQ398" s="104"/>
      <c r="AR398" s="104"/>
      <c r="AS398" s="104"/>
      <c r="AT398" s="154"/>
      <c r="AU398" s="154"/>
      <c r="AV398" s="154"/>
      <c r="AW398" s="154"/>
      <c r="AX398" s="154"/>
      <c r="AY398" s="154"/>
      <c r="AZ398" s="154"/>
      <c r="BA398" s="154"/>
      <c r="BB398" s="154"/>
      <c r="BC398" s="154"/>
      <c r="BD398" s="154"/>
      <c r="BE398" s="109"/>
      <c r="BF398" s="109"/>
      <c r="BG398" s="109"/>
      <c r="BH398" s="109"/>
      <c r="BI398" s="110"/>
      <c r="BJ398" s="110"/>
      <c r="BK398" s="114"/>
    </row>
    <row r="399" spans="2:64" s="112" customFormat="1" ht="4.5" customHeight="1">
      <c r="D399" s="113"/>
      <c r="E399" s="113"/>
      <c r="F399" s="113"/>
      <c r="G399" s="113"/>
      <c r="H399" s="113"/>
      <c r="I399" s="113"/>
      <c r="J399" s="185"/>
      <c r="K399" s="185"/>
      <c r="L399" s="185"/>
      <c r="M399" s="185"/>
      <c r="N399" s="185"/>
      <c r="O399" s="185"/>
      <c r="P399" s="185"/>
      <c r="Q399" s="185"/>
      <c r="R399" s="185"/>
      <c r="S399" s="185"/>
      <c r="T399" s="185"/>
      <c r="U399" s="185"/>
      <c r="V399" s="104"/>
      <c r="W399" s="104"/>
      <c r="X399" s="104"/>
      <c r="Y399" s="104"/>
      <c r="Z399" s="104"/>
      <c r="AA399" s="104"/>
      <c r="AB399" s="103"/>
      <c r="AC399" s="103"/>
      <c r="AD399" s="103"/>
      <c r="AE399" s="103"/>
      <c r="AF399" s="104"/>
      <c r="AG399" s="104"/>
      <c r="AH399" s="104"/>
      <c r="AI399" s="104"/>
      <c r="AJ399" s="104"/>
      <c r="AK399" s="104"/>
      <c r="AL399" s="104"/>
      <c r="AM399" s="104"/>
      <c r="AN399" s="104"/>
      <c r="AO399" s="104"/>
      <c r="AP399" s="104"/>
      <c r="AQ399" s="104"/>
      <c r="AR399" s="104"/>
      <c r="AS399" s="104"/>
      <c r="AT399" s="154"/>
      <c r="AU399" s="154"/>
      <c r="AV399" s="154"/>
      <c r="AW399" s="154"/>
      <c r="AX399" s="154"/>
      <c r="AY399" s="154"/>
      <c r="AZ399" s="154"/>
      <c r="BA399" s="154"/>
      <c r="BB399" s="154"/>
      <c r="BC399" s="154"/>
      <c r="BD399" s="154"/>
      <c r="BE399" s="109"/>
      <c r="BF399" s="109"/>
      <c r="BG399" s="109"/>
      <c r="BH399" s="109"/>
      <c r="BI399" s="110"/>
      <c r="BJ399" s="110"/>
      <c r="BK399" s="114"/>
    </row>
    <row r="400" spans="2:64" s="112" customFormat="1" ht="15" customHeight="1">
      <c r="D400" s="631" t="s">
        <v>241</v>
      </c>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31"/>
      <c r="AL400" s="631"/>
      <c r="AM400" s="631"/>
      <c r="AN400" s="631"/>
      <c r="AO400" s="631"/>
      <c r="AP400" s="631"/>
      <c r="AQ400" s="631"/>
      <c r="AR400" s="631"/>
      <c r="AS400" s="631"/>
      <c r="AT400" s="631"/>
      <c r="AU400" s="631"/>
      <c r="AV400" s="631"/>
      <c r="AW400" s="631"/>
      <c r="AX400" s="631"/>
      <c r="AY400" s="631"/>
      <c r="AZ400" s="631"/>
      <c r="BA400" s="631"/>
      <c r="BB400" s="631"/>
      <c r="BC400" s="631"/>
      <c r="BD400" s="631"/>
      <c r="BE400" s="109"/>
      <c r="BF400" s="109"/>
      <c r="BG400" s="109"/>
      <c r="BH400" s="109"/>
      <c r="BI400" s="110"/>
      <c r="BJ400" s="110"/>
      <c r="BK400" s="114"/>
    </row>
    <row r="401" spans="2:63" s="115" customFormat="1" ht="14.25" customHeight="1">
      <c r="D401" s="116"/>
      <c r="E401" s="116"/>
      <c r="F401" s="628" t="s">
        <v>242</v>
      </c>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28"/>
      <c r="AL401" s="628"/>
      <c r="AM401" s="628"/>
      <c r="AN401" s="628"/>
      <c r="AO401" s="628"/>
      <c r="AP401" s="628"/>
      <c r="AQ401" s="628"/>
      <c r="AR401" s="628"/>
      <c r="AS401" s="628"/>
      <c r="AT401" s="628"/>
      <c r="AU401" s="628"/>
      <c r="AV401" s="628"/>
      <c r="AW401" s="628"/>
      <c r="AX401" s="628"/>
      <c r="AY401" s="628"/>
      <c r="AZ401" s="628"/>
      <c r="BA401" s="628"/>
      <c r="BB401" s="628"/>
      <c r="BC401" s="628"/>
      <c r="BD401" s="628"/>
      <c r="BE401" s="628"/>
      <c r="BF401" s="628"/>
      <c r="BG401" s="628"/>
      <c r="BH401" s="116"/>
      <c r="BI401" s="116"/>
      <c r="BJ401" s="116"/>
      <c r="BK401" s="116"/>
    </row>
    <row r="402" spans="2:63" s="115" customFormat="1" ht="20.25" customHeight="1">
      <c r="D402" s="116"/>
      <c r="E402" s="116"/>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28"/>
      <c r="AL402" s="628"/>
      <c r="AM402" s="628"/>
      <c r="AN402" s="628"/>
      <c r="AO402" s="628"/>
      <c r="AP402" s="628"/>
      <c r="AQ402" s="628"/>
      <c r="AR402" s="628"/>
      <c r="AS402" s="628"/>
      <c r="AT402" s="628"/>
      <c r="AU402" s="628"/>
      <c r="AV402" s="628"/>
      <c r="AW402" s="628"/>
      <c r="AX402" s="628"/>
      <c r="AY402" s="628"/>
      <c r="AZ402" s="628"/>
      <c r="BA402" s="628"/>
      <c r="BB402" s="628"/>
      <c r="BC402" s="628"/>
      <c r="BD402" s="628"/>
      <c r="BE402" s="628"/>
      <c r="BF402" s="628"/>
      <c r="BG402" s="628"/>
      <c r="BH402" s="116"/>
      <c r="BI402" s="116"/>
      <c r="BJ402" s="116"/>
      <c r="BK402" s="116"/>
    </row>
    <row r="403" spans="2:63" s="115" customFormat="1" ht="14.25" customHeight="1">
      <c r="D403" s="116"/>
      <c r="E403" s="116"/>
      <c r="F403" s="632" t="s">
        <v>243</v>
      </c>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32"/>
      <c r="AL403" s="632"/>
      <c r="AM403" s="632"/>
      <c r="AN403" s="632"/>
      <c r="AO403" s="632"/>
      <c r="AP403" s="632"/>
      <c r="AQ403" s="632"/>
      <c r="AR403" s="632"/>
      <c r="AS403" s="632"/>
      <c r="AT403" s="632"/>
      <c r="AU403" s="632"/>
      <c r="AV403" s="632"/>
      <c r="AW403" s="632"/>
      <c r="AX403" s="632"/>
      <c r="AY403" s="632"/>
      <c r="AZ403" s="632"/>
      <c r="BA403" s="632"/>
      <c r="BB403" s="632"/>
      <c r="BC403" s="632"/>
      <c r="BD403" s="632"/>
      <c r="BE403" s="632"/>
      <c r="BF403" s="632"/>
      <c r="BG403" s="186"/>
      <c r="BH403" s="116"/>
      <c r="BI403" s="116"/>
      <c r="BJ403" s="116"/>
      <c r="BK403" s="116"/>
    </row>
    <row r="404" spans="2:63" s="115" customFormat="1" ht="30.75" customHeight="1">
      <c r="D404" s="116"/>
      <c r="E404" s="116"/>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32"/>
      <c r="AL404" s="632"/>
      <c r="AM404" s="632"/>
      <c r="AN404" s="632"/>
      <c r="AO404" s="632"/>
      <c r="AP404" s="632"/>
      <c r="AQ404" s="632"/>
      <c r="AR404" s="632"/>
      <c r="AS404" s="632"/>
      <c r="AT404" s="632"/>
      <c r="AU404" s="632"/>
      <c r="AV404" s="632"/>
      <c r="AW404" s="632"/>
      <c r="AX404" s="632"/>
      <c r="AY404" s="632"/>
      <c r="AZ404" s="632"/>
      <c r="BA404" s="632"/>
      <c r="BB404" s="632"/>
      <c r="BC404" s="632"/>
      <c r="BD404" s="632"/>
      <c r="BE404" s="632"/>
      <c r="BF404" s="632"/>
      <c r="BG404" s="186"/>
      <c r="BH404" s="116"/>
      <c r="BI404" s="116"/>
      <c r="BJ404" s="116"/>
      <c r="BK404" s="116"/>
    </row>
    <row r="405" spans="2:63" s="115" customFormat="1" ht="20.25" customHeight="1">
      <c r="D405" s="116"/>
      <c r="E405" s="116"/>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32"/>
      <c r="AL405" s="632"/>
      <c r="AM405" s="632"/>
      <c r="AN405" s="632"/>
      <c r="AO405" s="632"/>
      <c r="AP405" s="632"/>
      <c r="AQ405" s="632"/>
      <c r="AR405" s="632"/>
      <c r="AS405" s="632"/>
      <c r="AT405" s="632"/>
      <c r="AU405" s="632"/>
      <c r="AV405" s="632"/>
      <c r="AW405" s="632"/>
      <c r="AX405" s="632"/>
      <c r="AY405" s="632"/>
      <c r="AZ405" s="632"/>
      <c r="BA405" s="632"/>
      <c r="BB405" s="632"/>
      <c r="BC405" s="632"/>
      <c r="BD405" s="632"/>
      <c r="BE405" s="632"/>
      <c r="BF405" s="632"/>
      <c r="BG405" s="186"/>
      <c r="BH405" s="116"/>
      <c r="BI405" s="116"/>
      <c r="BJ405" s="116"/>
      <c r="BK405" s="116"/>
    </row>
    <row r="406" spans="2:63" s="115" customFormat="1" ht="14.25" customHeight="1">
      <c r="D406" s="116"/>
      <c r="E406" s="116"/>
      <c r="F406" s="628" t="s">
        <v>320</v>
      </c>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28"/>
      <c r="AL406" s="628"/>
      <c r="AM406" s="628"/>
      <c r="AN406" s="628"/>
      <c r="AO406" s="628"/>
      <c r="AP406" s="628"/>
      <c r="AQ406" s="628"/>
      <c r="AR406" s="628"/>
      <c r="AS406" s="628"/>
      <c r="AT406" s="628"/>
      <c r="AU406" s="628"/>
      <c r="AV406" s="628"/>
      <c r="AW406" s="628"/>
      <c r="AX406" s="628"/>
      <c r="AY406" s="628"/>
      <c r="AZ406" s="628"/>
      <c r="BA406" s="628"/>
      <c r="BB406" s="628"/>
      <c r="BC406" s="628"/>
      <c r="BD406" s="628"/>
      <c r="BE406" s="628"/>
      <c r="BF406" s="628"/>
      <c r="BG406" s="186"/>
      <c r="BH406" s="116"/>
      <c r="BI406" s="116"/>
      <c r="BJ406" s="116"/>
      <c r="BK406" s="116"/>
    </row>
    <row r="407" spans="2:63" s="115" customFormat="1" ht="14.25" customHeight="1">
      <c r="D407" s="116"/>
      <c r="E407" s="116"/>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28"/>
      <c r="AL407" s="628"/>
      <c r="AM407" s="628"/>
      <c r="AN407" s="628"/>
      <c r="AO407" s="628"/>
      <c r="AP407" s="628"/>
      <c r="AQ407" s="628"/>
      <c r="AR407" s="628"/>
      <c r="AS407" s="628"/>
      <c r="AT407" s="628"/>
      <c r="AU407" s="628"/>
      <c r="AV407" s="628"/>
      <c r="AW407" s="628"/>
      <c r="AX407" s="628"/>
      <c r="AY407" s="628"/>
      <c r="AZ407" s="628"/>
      <c r="BA407" s="628"/>
      <c r="BB407" s="628"/>
      <c r="BC407" s="628"/>
      <c r="BD407" s="628"/>
      <c r="BE407" s="628"/>
      <c r="BF407" s="628"/>
      <c r="BG407" s="186"/>
      <c r="BH407" s="116"/>
      <c r="BI407" s="116"/>
      <c r="BJ407" s="116"/>
      <c r="BK407" s="116"/>
    </row>
    <row r="408" spans="2:63" s="92" customFormat="1" ht="79.5" customHeight="1">
      <c r="D408" s="633" t="s">
        <v>244</v>
      </c>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633"/>
      <c r="AL408" s="633"/>
      <c r="AM408" s="633"/>
      <c r="AN408" s="633"/>
      <c r="AO408" s="633"/>
      <c r="AP408" s="633"/>
      <c r="AQ408" s="633"/>
      <c r="AR408" s="633"/>
      <c r="AS408" s="633"/>
      <c r="AT408" s="633"/>
      <c r="AU408" s="633"/>
      <c r="AV408" s="633"/>
      <c r="AW408" s="633"/>
      <c r="AX408" s="633"/>
      <c r="AY408" s="633"/>
      <c r="AZ408" s="633"/>
      <c r="BA408" s="633"/>
      <c r="BB408" s="633"/>
      <c r="BC408" s="633"/>
      <c r="BD408" s="633"/>
      <c r="BE408" s="633"/>
      <c r="BF408" s="633"/>
      <c r="BG408" s="187"/>
      <c r="BH408" s="187"/>
      <c r="BI408" s="187"/>
      <c r="BJ408" s="187"/>
      <c r="BK408" s="187"/>
    </row>
    <row r="409" spans="2:63" s="92" customFormat="1" ht="10.5" customHeight="1"/>
    <row r="410" spans="2:63" s="92" customFormat="1" ht="15" customHeight="1">
      <c r="B410" s="70" t="s">
        <v>245</v>
      </c>
    </row>
    <row r="411" spans="2:63" s="92" customFormat="1" ht="14.25" customHeight="1">
      <c r="D411" s="629" t="s">
        <v>148</v>
      </c>
      <c r="E411" s="629"/>
      <c r="F411" s="629"/>
      <c r="G411" s="629"/>
      <c r="H411" s="629"/>
      <c r="I411" s="629"/>
      <c r="J411" s="629" t="s">
        <v>149</v>
      </c>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29"/>
      <c r="AG411" s="629" t="s">
        <v>150</v>
      </c>
      <c r="AH411" s="629"/>
      <c r="AI411" s="629"/>
      <c r="AJ411" s="629"/>
      <c r="AK411" s="629"/>
      <c r="AL411" s="629"/>
      <c r="AM411" s="629" t="s">
        <v>239</v>
      </c>
      <c r="AN411" s="629"/>
      <c r="AO411" s="629"/>
      <c r="AP411" s="629"/>
      <c r="AQ411" s="629"/>
      <c r="AR411" s="629"/>
      <c r="AS411" s="630" t="s">
        <v>159</v>
      </c>
      <c r="AT411" s="630"/>
      <c r="AU411" s="630"/>
      <c r="AV411" s="630"/>
      <c r="AW411" s="630"/>
      <c r="AX411" s="630"/>
      <c r="AY411" s="629" t="s">
        <v>160</v>
      </c>
      <c r="AZ411" s="629"/>
      <c r="BA411" s="629"/>
      <c r="BB411" s="629"/>
      <c r="BC411" s="629"/>
      <c r="BD411" s="629"/>
      <c r="BE411" s="107"/>
      <c r="BF411" s="107"/>
      <c r="BG411" s="107"/>
      <c r="BH411" s="107"/>
      <c r="BI411" s="107"/>
      <c r="BJ411" s="107"/>
    </row>
    <row r="412" spans="2:63" s="92" customFormat="1" ht="14.25" customHeight="1">
      <c r="D412" s="629"/>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c r="AF412" s="629"/>
      <c r="AG412" s="629"/>
      <c r="AH412" s="629"/>
      <c r="AI412" s="629"/>
      <c r="AJ412" s="629"/>
      <c r="AK412" s="629"/>
      <c r="AL412" s="629"/>
      <c r="AM412" s="629"/>
      <c r="AN412" s="629"/>
      <c r="AO412" s="629"/>
      <c r="AP412" s="629"/>
      <c r="AQ412" s="629"/>
      <c r="AR412" s="629"/>
      <c r="AS412" s="630"/>
      <c r="AT412" s="630"/>
      <c r="AU412" s="630"/>
      <c r="AV412" s="630"/>
      <c r="AW412" s="630"/>
      <c r="AX412" s="630"/>
      <c r="AY412" s="629"/>
      <c r="AZ412" s="629"/>
      <c r="BA412" s="629"/>
      <c r="BB412" s="629"/>
      <c r="BC412" s="629"/>
      <c r="BD412" s="629"/>
      <c r="BE412" s="107"/>
      <c r="BF412" s="107"/>
      <c r="BG412" s="107"/>
      <c r="BH412" s="107"/>
      <c r="BI412" s="107"/>
      <c r="BJ412" s="107"/>
    </row>
    <row r="413" spans="2:63" s="92" customFormat="1" ht="14.25" customHeight="1">
      <c r="D413" s="629"/>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29"/>
      <c r="AG413" s="629"/>
      <c r="AH413" s="629"/>
      <c r="AI413" s="629"/>
      <c r="AJ413" s="629"/>
      <c r="AK413" s="629"/>
      <c r="AL413" s="629"/>
      <c r="AM413" s="629"/>
      <c r="AN413" s="629"/>
      <c r="AO413" s="629"/>
      <c r="AP413" s="629"/>
      <c r="AQ413" s="629"/>
      <c r="AR413" s="629"/>
      <c r="AS413" s="630"/>
      <c r="AT413" s="630"/>
      <c r="AU413" s="630"/>
      <c r="AV413" s="630"/>
      <c r="AW413" s="630"/>
      <c r="AX413" s="630"/>
      <c r="AY413" s="629"/>
      <c r="AZ413" s="629"/>
      <c r="BA413" s="629"/>
      <c r="BB413" s="629"/>
      <c r="BC413" s="629"/>
      <c r="BD413" s="629"/>
      <c r="BE413" s="107"/>
      <c r="BF413" s="107"/>
      <c r="BG413" s="107"/>
      <c r="BH413" s="107"/>
      <c r="BI413" s="107"/>
      <c r="BJ413" s="107"/>
    </row>
    <row r="414" spans="2:63" s="108" customFormat="1" ht="14.25" customHeight="1">
      <c r="D414" s="618"/>
      <c r="E414" s="618"/>
      <c r="F414" s="618"/>
      <c r="G414" s="618"/>
      <c r="H414" s="618"/>
      <c r="I414" s="618"/>
      <c r="J414" s="619"/>
      <c r="K414" s="619"/>
      <c r="L414" s="619"/>
      <c r="M414" s="619"/>
      <c r="N414" s="619"/>
      <c r="O414" s="619"/>
      <c r="P414" s="619"/>
      <c r="Q414" s="619"/>
      <c r="R414" s="619"/>
      <c r="S414" s="619"/>
      <c r="T414" s="619"/>
      <c r="U414" s="619"/>
      <c r="V414" s="619"/>
      <c r="W414" s="619"/>
      <c r="X414" s="619"/>
      <c r="Y414" s="619"/>
      <c r="Z414" s="619"/>
      <c r="AA414" s="619"/>
      <c r="AB414" s="619"/>
      <c r="AC414" s="619"/>
      <c r="AD414" s="619"/>
      <c r="AE414" s="619"/>
      <c r="AF414" s="619"/>
      <c r="AG414" s="621"/>
      <c r="AH414" s="622"/>
      <c r="AI414" s="622"/>
      <c r="AJ414" s="622"/>
      <c r="AK414" s="622"/>
      <c r="AL414" s="622"/>
      <c r="AM414" s="623"/>
      <c r="AN414" s="623"/>
      <c r="AO414" s="623"/>
      <c r="AP414" s="623"/>
      <c r="AQ414" s="623"/>
      <c r="AR414" s="623"/>
      <c r="AS414" s="624"/>
      <c r="AT414" s="624"/>
      <c r="AU414" s="624"/>
      <c r="AV414" s="624"/>
      <c r="AW414" s="624"/>
      <c r="AX414" s="624"/>
      <c r="AY414" s="625">
        <f>AM414*AS414</f>
        <v>0</v>
      </c>
      <c r="AZ414" s="625"/>
      <c r="BA414" s="625"/>
      <c r="BB414" s="625"/>
      <c r="BC414" s="625"/>
      <c r="BD414" s="625"/>
      <c r="BE414" s="109"/>
      <c r="BF414" s="109"/>
      <c r="BG414" s="109"/>
      <c r="BH414" s="109"/>
      <c r="BI414" s="110"/>
      <c r="BJ414" s="110"/>
    </row>
    <row r="415" spans="2:63" s="108" customFormat="1" ht="14.25" customHeight="1">
      <c r="D415" s="618"/>
      <c r="E415" s="618"/>
      <c r="F415" s="618"/>
      <c r="G415" s="618"/>
      <c r="H415" s="618"/>
      <c r="I415" s="618"/>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2"/>
      <c r="AH415" s="622"/>
      <c r="AI415" s="622"/>
      <c r="AJ415" s="622"/>
      <c r="AK415" s="622"/>
      <c r="AL415" s="622"/>
      <c r="AM415" s="623"/>
      <c r="AN415" s="623"/>
      <c r="AO415" s="623"/>
      <c r="AP415" s="623"/>
      <c r="AQ415" s="623"/>
      <c r="AR415" s="623"/>
      <c r="AS415" s="624"/>
      <c r="AT415" s="624"/>
      <c r="AU415" s="624"/>
      <c r="AV415" s="624"/>
      <c r="AW415" s="624"/>
      <c r="AX415" s="624"/>
      <c r="AY415" s="625"/>
      <c r="AZ415" s="625"/>
      <c r="BA415" s="625"/>
      <c r="BB415" s="625"/>
      <c r="BC415" s="625"/>
      <c r="BD415" s="625"/>
      <c r="BE415" s="109"/>
      <c r="BF415" s="109"/>
      <c r="BG415" s="109"/>
      <c r="BH415" s="109"/>
      <c r="BI415" s="110"/>
      <c r="BJ415" s="110"/>
    </row>
    <row r="416" spans="2:63" s="108" customFormat="1" ht="14.25" customHeight="1">
      <c r="D416" s="618"/>
      <c r="E416" s="618"/>
      <c r="F416" s="618"/>
      <c r="G416" s="618"/>
      <c r="H416" s="618"/>
      <c r="I416" s="618"/>
      <c r="J416" s="626" t="s">
        <v>240</v>
      </c>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2"/>
      <c r="AH416" s="622"/>
      <c r="AI416" s="622"/>
      <c r="AJ416" s="622"/>
      <c r="AK416" s="622"/>
      <c r="AL416" s="622"/>
      <c r="AM416" s="623"/>
      <c r="AN416" s="623"/>
      <c r="AO416" s="623"/>
      <c r="AP416" s="623"/>
      <c r="AQ416" s="623"/>
      <c r="AR416" s="623"/>
      <c r="AS416" s="624"/>
      <c r="AT416" s="624"/>
      <c r="AU416" s="624"/>
      <c r="AV416" s="624"/>
      <c r="AW416" s="624"/>
      <c r="AX416" s="624"/>
      <c r="AY416" s="625"/>
      <c r="AZ416" s="625"/>
      <c r="BA416" s="625"/>
      <c r="BB416" s="625"/>
      <c r="BC416" s="625"/>
      <c r="BD416" s="625"/>
      <c r="BE416" s="109"/>
      <c r="BF416" s="109"/>
      <c r="BG416" s="109"/>
      <c r="BH416" s="109"/>
      <c r="BI416" s="110"/>
      <c r="BJ416" s="110"/>
      <c r="BK416" s="111"/>
    </row>
    <row r="417" spans="2:63" s="108" customFormat="1" ht="14.25" customHeight="1">
      <c r="D417" s="627" t="s">
        <v>241</v>
      </c>
      <c r="E417" s="627"/>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627"/>
      <c r="AC417" s="627"/>
      <c r="AD417" s="627"/>
      <c r="AE417" s="627"/>
      <c r="AF417" s="627"/>
      <c r="AG417" s="627"/>
      <c r="AH417" s="627"/>
      <c r="AI417" s="627"/>
      <c r="AJ417" s="627"/>
      <c r="AK417" s="627"/>
      <c r="AL417" s="627"/>
      <c r="AM417" s="627"/>
      <c r="AN417" s="627"/>
      <c r="AO417" s="627"/>
      <c r="AP417" s="627"/>
      <c r="AQ417" s="627"/>
      <c r="AR417" s="627"/>
      <c r="AS417" s="627"/>
      <c r="AT417" s="627"/>
      <c r="AU417" s="627"/>
      <c r="AV417" s="627"/>
      <c r="AW417" s="627"/>
      <c r="AX417" s="627"/>
      <c r="AY417" s="627"/>
      <c r="AZ417" s="627"/>
      <c r="BA417" s="627"/>
      <c r="BB417" s="627"/>
      <c r="BC417" s="627"/>
      <c r="BD417" s="627"/>
      <c r="BE417" s="109"/>
      <c r="BF417" s="109"/>
      <c r="BG417" s="109"/>
      <c r="BH417" s="109"/>
      <c r="BI417" s="110"/>
      <c r="BJ417" s="110"/>
      <c r="BK417" s="111"/>
    </row>
    <row r="418" spans="2:63" s="115" customFormat="1" ht="14.25" customHeight="1">
      <c r="D418" s="116"/>
      <c r="E418" s="116"/>
      <c r="F418" s="628" t="s">
        <v>246</v>
      </c>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28"/>
      <c r="AL418" s="628"/>
      <c r="AM418" s="628"/>
      <c r="AN418" s="628"/>
      <c r="AO418" s="628"/>
      <c r="AP418" s="628"/>
      <c r="AQ418" s="628"/>
      <c r="AR418" s="628"/>
      <c r="AS418" s="628"/>
      <c r="AT418" s="628"/>
      <c r="AU418" s="628"/>
      <c r="AV418" s="628"/>
      <c r="AW418" s="628"/>
      <c r="AX418" s="628"/>
      <c r="AY418" s="628"/>
      <c r="AZ418" s="628"/>
      <c r="BA418" s="628"/>
      <c r="BB418" s="628"/>
      <c r="BC418" s="628"/>
      <c r="BD418" s="628"/>
      <c r="BE418" s="628"/>
      <c r="BF418" s="628"/>
      <c r="BG418" s="628"/>
      <c r="BH418" s="116"/>
      <c r="BI418" s="116"/>
      <c r="BJ418" s="116"/>
      <c r="BK418" s="116"/>
    </row>
    <row r="419" spans="2:63" s="115" customFormat="1" ht="17.25" customHeight="1">
      <c r="D419" s="116"/>
      <c r="E419" s="116"/>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28"/>
      <c r="AL419" s="628"/>
      <c r="AM419" s="628"/>
      <c r="AN419" s="628"/>
      <c r="AO419" s="628"/>
      <c r="AP419" s="628"/>
      <c r="AQ419" s="628"/>
      <c r="AR419" s="628"/>
      <c r="AS419" s="628"/>
      <c r="AT419" s="628"/>
      <c r="AU419" s="628"/>
      <c r="AV419" s="628"/>
      <c r="AW419" s="628"/>
      <c r="AX419" s="628"/>
      <c r="AY419" s="628"/>
      <c r="AZ419" s="628"/>
      <c r="BA419" s="628"/>
      <c r="BB419" s="628"/>
      <c r="BC419" s="628"/>
      <c r="BD419" s="628"/>
      <c r="BE419" s="628"/>
      <c r="BF419" s="628"/>
      <c r="BG419" s="628"/>
      <c r="BH419" s="116"/>
      <c r="BI419" s="116"/>
      <c r="BJ419" s="116"/>
      <c r="BK419" s="116"/>
    </row>
    <row r="420" spans="2:63" s="115" customFormat="1" ht="14.25" customHeight="1">
      <c r="D420" s="116"/>
      <c r="E420" s="116"/>
      <c r="F420" s="628" t="s">
        <v>321</v>
      </c>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28"/>
      <c r="AL420" s="628"/>
      <c r="AM420" s="628"/>
      <c r="AN420" s="628"/>
      <c r="AO420" s="628"/>
      <c r="AP420" s="628"/>
      <c r="AQ420" s="628"/>
      <c r="AR420" s="628"/>
      <c r="AS420" s="628"/>
      <c r="AT420" s="628"/>
      <c r="AU420" s="628"/>
      <c r="AV420" s="628"/>
      <c r="AW420" s="628"/>
      <c r="AX420" s="628"/>
      <c r="AY420" s="628"/>
      <c r="AZ420" s="628"/>
      <c r="BA420" s="628"/>
      <c r="BB420" s="628"/>
      <c r="BC420" s="628"/>
      <c r="BD420" s="628"/>
      <c r="BE420" s="628"/>
      <c r="BF420" s="628"/>
      <c r="BG420" s="186"/>
      <c r="BH420" s="116"/>
      <c r="BI420" s="116"/>
      <c r="BJ420" s="116"/>
      <c r="BK420" s="116"/>
    </row>
    <row r="421" spans="2:63" s="115" customFormat="1" ht="46.5" customHeight="1">
      <c r="D421" s="116"/>
      <c r="E421" s="116"/>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28"/>
      <c r="AL421" s="628"/>
      <c r="AM421" s="628"/>
      <c r="AN421" s="628"/>
      <c r="AO421" s="628"/>
      <c r="AP421" s="628"/>
      <c r="AQ421" s="628"/>
      <c r="AR421" s="628"/>
      <c r="AS421" s="628"/>
      <c r="AT421" s="628"/>
      <c r="AU421" s="628"/>
      <c r="AV421" s="628"/>
      <c r="AW421" s="628"/>
      <c r="AX421" s="628"/>
      <c r="AY421" s="628"/>
      <c r="AZ421" s="628"/>
      <c r="BA421" s="628"/>
      <c r="BB421" s="628"/>
      <c r="BC421" s="628"/>
      <c r="BD421" s="628"/>
      <c r="BE421" s="628"/>
      <c r="BF421" s="628"/>
      <c r="BG421" s="186"/>
      <c r="BH421" s="116"/>
      <c r="BI421" s="116"/>
      <c r="BJ421" s="116"/>
      <c r="BK421" s="116"/>
    </row>
    <row r="422" spans="2:63" s="115" customFormat="1" ht="14.25" customHeight="1">
      <c r="D422" s="116"/>
      <c r="E422" s="116"/>
      <c r="F422" s="628" t="s">
        <v>247</v>
      </c>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28"/>
      <c r="AL422" s="628"/>
      <c r="AM422" s="628"/>
      <c r="AN422" s="628"/>
      <c r="AO422" s="628"/>
      <c r="AP422" s="628"/>
      <c r="AQ422" s="628"/>
      <c r="AR422" s="628"/>
      <c r="AS422" s="628"/>
      <c r="AT422" s="628"/>
      <c r="AU422" s="628"/>
      <c r="AV422" s="628"/>
      <c r="AW422" s="628"/>
      <c r="AX422" s="628"/>
      <c r="AY422" s="628"/>
      <c r="AZ422" s="628"/>
      <c r="BA422" s="628"/>
      <c r="BB422" s="628"/>
      <c r="BC422" s="628"/>
      <c r="BD422" s="628"/>
      <c r="BE422" s="628"/>
      <c r="BF422" s="628"/>
      <c r="BG422" s="186"/>
      <c r="BH422" s="116"/>
      <c r="BI422" s="116"/>
      <c r="BJ422" s="116"/>
      <c r="BK422" s="116"/>
    </row>
    <row r="423" spans="2:63" s="115" customFormat="1" ht="21" customHeight="1">
      <c r="D423" s="116"/>
      <c r="E423" s="116"/>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28"/>
      <c r="AL423" s="628"/>
      <c r="AM423" s="628"/>
      <c r="AN423" s="628"/>
      <c r="AO423" s="628"/>
      <c r="AP423" s="628"/>
      <c r="AQ423" s="628"/>
      <c r="AR423" s="628"/>
      <c r="AS423" s="628"/>
      <c r="AT423" s="628"/>
      <c r="AU423" s="628"/>
      <c r="AV423" s="628"/>
      <c r="AW423" s="628"/>
      <c r="AX423" s="628"/>
      <c r="AY423" s="628"/>
      <c r="AZ423" s="628"/>
      <c r="BA423" s="628"/>
      <c r="BB423" s="628"/>
      <c r="BC423" s="628"/>
      <c r="BD423" s="628"/>
      <c r="BE423" s="628"/>
      <c r="BF423" s="628"/>
      <c r="BG423" s="186"/>
      <c r="BH423" s="116"/>
      <c r="BI423" s="116"/>
      <c r="BJ423" s="116"/>
      <c r="BK423" s="116"/>
    </row>
    <row r="424" spans="2:63" s="63" customFormat="1" ht="12" customHeight="1"/>
    <row r="425" spans="2:63" s="92" customFormat="1" ht="15" customHeight="1">
      <c r="B425" s="2" t="s">
        <v>248</v>
      </c>
      <c r="C425" s="2"/>
    </row>
    <row r="426" spans="2:63" s="92" customFormat="1" ht="14.25" customHeight="1">
      <c r="D426" s="629" t="s">
        <v>148</v>
      </c>
      <c r="E426" s="629"/>
      <c r="F426" s="629"/>
      <c r="G426" s="629"/>
      <c r="H426" s="629"/>
      <c r="I426" s="629"/>
      <c r="J426" s="629" t="s">
        <v>149</v>
      </c>
      <c r="K426" s="629"/>
      <c r="L426" s="629"/>
      <c r="M426" s="629"/>
      <c r="N426" s="629"/>
      <c r="O426" s="629"/>
      <c r="P426" s="629"/>
      <c r="Q426" s="629"/>
      <c r="R426" s="629"/>
      <c r="S426" s="629"/>
      <c r="T426" s="629"/>
      <c r="U426" s="629"/>
      <c r="V426" s="629"/>
      <c r="W426" s="629"/>
      <c r="X426" s="629"/>
      <c r="Y426" s="629"/>
      <c r="Z426" s="629"/>
      <c r="AA426" s="629"/>
      <c r="AB426" s="629"/>
      <c r="AC426" s="629"/>
      <c r="AD426" s="629"/>
      <c r="AE426" s="629"/>
      <c r="AF426" s="629"/>
      <c r="AG426" s="629" t="s">
        <v>150</v>
      </c>
      <c r="AH426" s="629"/>
      <c r="AI426" s="629"/>
      <c r="AJ426" s="629"/>
      <c r="AK426" s="629"/>
      <c r="AL426" s="629"/>
      <c r="AM426" s="629" t="s">
        <v>239</v>
      </c>
      <c r="AN426" s="629"/>
      <c r="AO426" s="629"/>
      <c r="AP426" s="629"/>
      <c r="AQ426" s="629"/>
      <c r="AR426" s="629"/>
      <c r="AS426" s="630" t="s">
        <v>159</v>
      </c>
      <c r="AT426" s="630"/>
      <c r="AU426" s="630"/>
      <c r="AV426" s="630"/>
      <c r="AW426" s="630"/>
      <c r="AX426" s="630"/>
      <c r="AY426" s="629" t="s">
        <v>160</v>
      </c>
      <c r="AZ426" s="629"/>
      <c r="BA426" s="629"/>
      <c r="BB426" s="629"/>
      <c r="BC426" s="629"/>
      <c r="BD426" s="629"/>
      <c r="BE426" s="107"/>
      <c r="BF426" s="107"/>
      <c r="BG426" s="107"/>
      <c r="BH426" s="107"/>
      <c r="BI426" s="107"/>
      <c r="BJ426" s="107"/>
    </row>
    <row r="427" spans="2:63" s="92" customFormat="1" ht="14.25" customHeight="1">
      <c r="D427" s="629"/>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c r="AF427" s="629"/>
      <c r="AG427" s="629"/>
      <c r="AH427" s="629"/>
      <c r="AI427" s="629"/>
      <c r="AJ427" s="629"/>
      <c r="AK427" s="629"/>
      <c r="AL427" s="629"/>
      <c r="AM427" s="629"/>
      <c r="AN427" s="629"/>
      <c r="AO427" s="629"/>
      <c r="AP427" s="629"/>
      <c r="AQ427" s="629"/>
      <c r="AR427" s="629"/>
      <c r="AS427" s="630"/>
      <c r="AT427" s="630"/>
      <c r="AU427" s="630"/>
      <c r="AV427" s="630"/>
      <c r="AW427" s="630"/>
      <c r="AX427" s="630"/>
      <c r="AY427" s="629"/>
      <c r="AZ427" s="629"/>
      <c r="BA427" s="629"/>
      <c r="BB427" s="629"/>
      <c r="BC427" s="629"/>
      <c r="BD427" s="629"/>
      <c r="BE427" s="107"/>
      <c r="BF427" s="107"/>
      <c r="BG427" s="107"/>
      <c r="BH427" s="107"/>
      <c r="BI427" s="107"/>
      <c r="BJ427" s="107"/>
    </row>
    <row r="428" spans="2:63" s="92" customFormat="1" ht="14.25" customHeight="1">
      <c r="D428" s="629"/>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c r="AF428" s="629"/>
      <c r="AG428" s="629"/>
      <c r="AH428" s="629"/>
      <c r="AI428" s="629"/>
      <c r="AJ428" s="629"/>
      <c r="AK428" s="629"/>
      <c r="AL428" s="629"/>
      <c r="AM428" s="629"/>
      <c r="AN428" s="629"/>
      <c r="AO428" s="629"/>
      <c r="AP428" s="629"/>
      <c r="AQ428" s="629"/>
      <c r="AR428" s="629"/>
      <c r="AS428" s="630"/>
      <c r="AT428" s="630"/>
      <c r="AU428" s="630"/>
      <c r="AV428" s="630"/>
      <c r="AW428" s="630"/>
      <c r="AX428" s="630"/>
      <c r="AY428" s="629"/>
      <c r="AZ428" s="629"/>
      <c r="BA428" s="629"/>
      <c r="BB428" s="629"/>
      <c r="BC428" s="629"/>
      <c r="BD428" s="629"/>
      <c r="BE428" s="107"/>
      <c r="BF428" s="107"/>
      <c r="BG428" s="107"/>
      <c r="BH428" s="107"/>
      <c r="BI428" s="107"/>
      <c r="BJ428" s="107"/>
    </row>
    <row r="429" spans="2:63" s="108" customFormat="1" ht="14.25" customHeight="1">
      <c r="D429" s="618"/>
      <c r="E429" s="618"/>
      <c r="F429" s="618"/>
      <c r="G429" s="618"/>
      <c r="H429" s="618"/>
      <c r="I429" s="618"/>
      <c r="J429" s="619"/>
      <c r="K429" s="619"/>
      <c r="L429" s="619"/>
      <c r="M429" s="619"/>
      <c r="N429" s="619"/>
      <c r="O429" s="619"/>
      <c r="P429" s="619"/>
      <c r="Q429" s="619"/>
      <c r="R429" s="619"/>
      <c r="S429" s="619"/>
      <c r="T429" s="619"/>
      <c r="U429" s="619"/>
      <c r="V429" s="619"/>
      <c r="W429" s="619"/>
      <c r="X429" s="619"/>
      <c r="Y429" s="619"/>
      <c r="Z429" s="619"/>
      <c r="AA429" s="619"/>
      <c r="AB429" s="619"/>
      <c r="AC429" s="619"/>
      <c r="AD429" s="619"/>
      <c r="AE429" s="619"/>
      <c r="AF429" s="619"/>
      <c r="AG429" s="621"/>
      <c r="AH429" s="622"/>
      <c r="AI429" s="622"/>
      <c r="AJ429" s="622"/>
      <c r="AK429" s="622"/>
      <c r="AL429" s="622"/>
      <c r="AM429" s="623"/>
      <c r="AN429" s="623"/>
      <c r="AO429" s="623"/>
      <c r="AP429" s="623"/>
      <c r="AQ429" s="623"/>
      <c r="AR429" s="623"/>
      <c r="AS429" s="624"/>
      <c r="AT429" s="624"/>
      <c r="AU429" s="624"/>
      <c r="AV429" s="624"/>
      <c r="AW429" s="624"/>
      <c r="AX429" s="624"/>
      <c r="AY429" s="625">
        <f>AM429*AS429</f>
        <v>0</v>
      </c>
      <c r="AZ429" s="625"/>
      <c r="BA429" s="625"/>
      <c r="BB429" s="625"/>
      <c r="BC429" s="625"/>
      <c r="BD429" s="625"/>
      <c r="BE429" s="109"/>
      <c r="BF429" s="109"/>
      <c r="BG429" s="109"/>
      <c r="BH429" s="109"/>
      <c r="BI429" s="110"/>
      <c r="BJ429" s="110"/>
    </row>
    <row r="430" spans="2:63" s="108" customFormat="1" ht="14.25" customHeight="1">
      <c r="D430" s="618"/>
      <c r="E430" s="618"/>
      <c r="F430" s="618"/>
      <c r="G430" s="618"/>
      <c r="H430" s="618"/>
      <c r="I430" s="618"/>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c r="AF430" s="620"/>
      <c r="AG430" s="622"/>
      <c r="AH430" s="622"/>
      <c r="AI430" s="622"/>
      <c r="AJ430" s="622"/>
      <c r="AK430" s="622"/>
      <c r="AL430" s="622"/>
      <c r="AM430" s="623"/>
      <c r="AN430" s="623"/>
      <c r="AO430" s="623"/>
      <c r="AP430" s="623"/>
      <c r="AQ430" s="623"/>
      <c r="AR430" s="623"/>
      <c r="AS430" s="624"/>
      <c r="AT430" s="624"/>
      <c r="AU430" s="624"/>
      <c r="AV430" s="624"/>
      <c r="AW430" s="624"/>
      <c r="AX430" s="624"/>
      <c r="AY430" s="625"/>
      <c r="AZ430" s="625"/>
      <c r="BA430" s="625"/>
      <c r="BB430" s="625"/>
      <c r="BC430" s="625"/>
      <c r="BD430" s="625"/>
      <c r="BE430" s="109"/>
      <c r="BF430" s="109"/>
      <c r="BG430" s="109"/>
      <c r="BH430" s="109"/>
      <c r="BI430" s="110"/>
      <c r="BJ430" s="110"/>
    </row>
    <row r="431" spans="2:63" s="108" customFormat="1" ht="14.25" customHeight="1">
      <c r="D431" s="618"/>
      <c r="E431" s="618"/>
      <c r="F431" s="618"/>
      <c r="G431" s="618"/>
      <c r="H431" s="618"/>
      <c r="I431" s="618"/>
      <c r="J431" s="626" t="s">
        <v>240</v>
      </c>
      <c r="K431" s="626"/>
      <c r="L431" s="626"/>
      <c r="M431" s="626"/>
      <c r="N431" s="626"/>
      <c r="O431" s="626"/>
      <c r="P431" s="626"/>
      <c r="Q431" s="626"/>
      <c r="R431" s="626"/>
      <c r="S431" s="626"/>
      <c r="T431" s="626"/>
      <c r="U431" s="626"/>
      <c r="V431" s="626"/>
      <c r="W431" s="626"/>
      <c r="X431" s="626"/>
      <c r="Y431" s="626"/>
      <c r="Z431" s="626"/>
      <c r="AA431" s="626"/>
      <c r="AB431" s="626"/>
      <c r="AC431" s="626"/>
      <c r="AD431" s="626"/>
      <c r="AE431" s="626"/>
      <c r="AF431" s="626"/>
      <c r="AG431" s="622"/>
      <c r="AH431" s="622"/>
      <c r="AI431" s="622"/>
      <c r="AJ431" s="622"/>
      <c r="AK431" s="622"/>
      <c r="AL431" s="622"/>
      <c r="AM431" s="623"/>
      <c r="AN431" s="623"/>
      <c r="AO431" s="623"/>
      <c r="AP431" s="623"/>
      <c r="AQ431" s="623"/>
      <c r="AR431" s="623"/>
      <c r="AS431" s="624"/>
      <c r="AT431" s="624"/>
      <c r="AU431" s="624"/>
      <c r="AV431" s="624"/>
      <c r="AW431" s="624"/>
      <c r="AX431" s="624"/>
      <c r="AY431" s="625"/>
      <c r="AZ431" s="625"/>
      <c r="BA431" s="625"/>
      <c r="BB431" s="625"/>
      <c r="BC431" s="625"/>
      <c r="BD431" s="625"/>
      <c r="BE431" s="109"/>
      <c r="BF431" s="109"/>
      <c r="BG431" s="109"/>
      <c r="BH431" s="109"/>
      <c r="BI431" s="110"/>
      <c r="BJ431" s="110"/>
      <c r="BK431" s="111"/>
    </row>
    <row r="432" spans="2:63" s="92" customFormat="1" ht="14.25" customHeight="1">
      <c r="B432" s="2"/>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c r="AY432" s="117"/>
      <c r="AZ432" s="117"/>
      <c r="BA432" s="117"/>
      <c r="BB432" s="117"/>
      <c r="BC432" s="117"/>
      <c r="BD432" s="117"/>
      <c r="BE432" s="188"/>
      <c r="BF432" s="188"/>
      <c r="BG432" s="188"/>
      <c r="BI432" s="117"/>
      <c r="BJ432" s="117"/>
    </row>
    <row r="433" spans="1:63" s="63" customFormat="1" ht="14.25" customHeight="1">
      <c r="A433" s="2" t="s">
        <v>322</v>
      </c>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row>
    <row r="434" spans="1:63" s="63" customFormat="1" ht="14.25" customHeight="1">
      <c r="B434" s="92" t="s">
        <v>249</v>
      </c>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row>
    <row r="435" spans="1:63" s="63" customFormat="1" ht="14.25" customHeight="1">
      <c r="A435" s="2"/>
      <c r="B435" s="5"/>
      <c r="C435" s="49"/>
      <c r="D435" s="347" t="s">
        <v>148</v>
      </c>
      <c r="E435" s="526"/>
      <c r="F435" s="526"/>
      <c r="G435" s="526"/>
      <c r="H435" s="526"/>
      <c r="I435" s="527"/>
      <c r="J435" s="329" t="s">
        <v>149</v>
      </c>
      <c r="K435" s="330"/>
      <c r="L435" s="330"/>
      <c r="M435" s="330"/>
      <c r="N435" s="330"/>
      <c r="O435" s="330"/>
      <c r="P435" s="330"/>
      <c r="Q435" s="330"/>
      <c r="R435" s="330"/>
      <c r="S435" s="330"/>
      <c r="T435" s="330"/>
      <c r="U435" s="330"/>
      <c r="V435" s="330"/>
      <c r="W435" s="330"/>
      <c r="X435" s="330"/>
      <c r="Y435" s="330"/>
      <c r="Z435" s="330"/>
      <c r="AA435" s="330"/>
      <c r="AB435" s="330"/>
      <c r="AC435" s="330"/>
      <c r="AD435" s="330"/>
      <c r="AE435" s="330"/>
      <c r="AF435" s="331"/>
      <c r="AG435" s="338" t="s">
        <v>150</v>
      </c>
      <c r="AH435" s="339"/>
      <c r="AI435" s="339"/>
      <c r="AJ435" s="339"/>
      <c r="AK435" s="339"/>
      <c r="AL435" s="340"/>
      <c r="AM435" s="505" t="s">
        <v>239</v>
      </c>
      <c r="AN435" s="506"/>
      <c r="AO435" s="506"/>
      <c r="AP435" s="506"/>
      <c r="AQ435" s="506"/>
      <c r="AR435" s="507"/>
      <c r="AS435" s="553" t="s">
        <v>159</v>
      </c>
      <c r="AT435" s="554"/>
      <c r="AU435" s="554"/>
      <c r="AV435" s="554"/>
      <c r="AW435" s="554"/>
      <c r="AX435" s="555"/>
      <c r="AY435" s="505" t="s">
        <v>160</v>
      </c>
      <c r="AZ435" s="506"/>
      <c r="BA435" s="506"/>
      <c r="BB435" s="506"/>
      <c r="BC435" s="506"/>
      <c r="BD435" s="507"/>
      <c r="BE435" s="2"/>
      <c r="BF435" s="2"/>
      <c r="BG435" s="2"/>
      <c r="BH435" s="2"/>
      <c r="BI435" s="2"/>
      <c r="BJ435" s="2"/>
      <c r="BK435" s="2"/>
    </row>
    <row r="436" spans="1:63" s="63" customFormat="1" ht="14.25" customHeight="1">
      <c r="A436" s="2"/>
      <c r="B436" s="5"/>
      <c r="C436" s="49"/>
      <c r="D436" s="528"/>
      <c r="E436" s="529"/>
      <c r="F436" s="529"/>
      <c r="G436" s="529"/>
      <c r="H436" s="529"/>
      <c r="I436" s="530"/>
      <c r="J436" s="332"/>
      <c r="K436" s="333"/>
      <c r="L436" s="333"/>
      <c r="M436" s="333"/>
      <c r="N436" s="333"/>
      <c r="O436" s="333"/>
      <c r="P436" s="333"/>
      <c r="Q436" s="333"/>
      <c r="R436" s="333"/>
      <c r="S436" s="333"/>
      <c r="T436" s="333"/>
      <c r="U436" s="333"/>
      <c r="V436" s="333"/>
      <c r="W436" s="333"/>
      <c r="X436" s="333"/>
      <c r="Y436" s="333"/>
      <c r="Z436" s="333"/>
      <c r="AA436" s="333"/>
      <c r="AB436" s="333"/>
      <c r="AC436" s="333"/>
      <c r="AD436" s="333"/>
      <c r="AE436" s="333"/>
      <c r="AF436" s="334"/>
      <c r="AG436" s="341"/>
      <c r="AH436" s="342"/>
      <c r="AI436" s="342"/>
      <c r="AJ436" s="342"/>
      <c r="AK436" s="342"/>
      <c r="AL436" s="343"/>
      <c r="AM436" s="508"/>
      <c r="AN436" s="509"/>
      <c r="AO436" s="509"/>
      <c r="AP436" s="509"/>
      <c r="AQ436" s="509"/>
      <c r="AR436" s="510"/>
      <c r="AS436" s="556"/>
      <c r="AT436" s="557"/>
      <c r="AU436" s="557"/>
      <c r="AV436" s="557"/>
      <c r="AW436" s="557"/>
      <c r="AX436" s="558"/>
      <c r="AY436" s="508"/>
      <c r="AZ436" s="509"/>
      <c r="BA436" s="509"/>
      <c r="BB436" s="509"/>
      <c r="BC436" s="509"/>
      <c r="BD436" s="510"/>
      <c r="BE436" s="2"/>
      <c r="BF436" s="2"/>
      <c r="BG436" s="2"/>
      <c r="BH436" s="2"/>
      <c r="BI436" s="2"/>
      <c r="BJ436" s="2"/>
      <c r="BK436" s="2"/>
    </row>
    <row r="437" spans="1:63" s="63" customFormat="1" ht="14.25" customHeight="1">
      <c r="A437" s="2"/>
      <c r="B437" s="5"/>
      <c r="C437" s="49"/>
      <c r="D437" s="531"/>
      <c r="E437" s="532"/>
      <c r="F437" s="532"/>
      <c r="G437" s="532"/>
      <c r="H437" s="532"/>
      <c r="I437" s="533"/>
      <c r="J437" s="335"/>
      <c r="K437" s="336"/>
      <c r="L437" s="336"/>
      <c r="M437" s="336"/>
      <c r="N437" s="336"/>
      <c r="O437" s="336"/>
      <c r="P437" s="336"/>
      <c r="Q437" s="336"/>
      <c r="R437" s="336"/>
      <c r="S437" s="336"/>
      <c r="T437" s="336"/>
      <c r="U437" s="336"/>
      <c r="V437" s="336"/>
      <c r="W437" s="336"/>
      <c r="X437" s="336"/>
      <c r="Y437" s="336"/>
      <c r="Z437" s="336"/>
      <c r="AA437" s="336"/>
      <c r="AB437" s="336"/>
      <c r="AC437" s="336"/>
      <c r="AD437" s="336"/>
      <c r="AE437" s="336"/>
      <c r="AF437" s="337"/>
      <c r="AG437" s="344"/>
      <c r="AH437" s="345"/>
      <c r="AI437" s="345"/>
      <c r="AJ437" s="345"/>
      <c r="AK437" s="345"/>
      <c r="AL437" s="346"/>
      <c r="AM437" s="511"/>
      <c r="AN437" s="512"/>
      <c r="AO437" s="512"/>
      <c r="AP437" s="512"/>
      <c r="AQ437" s="512"/>
      <c r="AR437" s="513"/>
      <c r="AS437" s="559"/>
      <c r="AT437" s="560"/>
      <c r="AU437" s="560"/>
      <c r="AV437" s="560"/>
      <c r="AW437" s="560"/>
      <c r="AX437" s="561"/>
      <c r="AY437" s="511"/>
      <c r="AZ437" s="512"/>
      <c r="BA437" s="512"/>
      <c r="BB437" s="512"/>
      <c r="BC437" s="512"/>
      <c r="BD437" s="513"/>
      <c r="BE437" s="2"/>
      <c r="BF437" s="2"/>
      <c r="BG437" s="2"/>
      <c r="BH437" s="2"/>
      <c r="BI437" s="2"/>
      <c r="BJ437" s="2"/>
      <c r="BK437" s="2"/>
    </row>
    <row r="438" spans="1:63" s="63" customFormat="1" ht="14.25" customHeight="1">
      <c r="B438" s="58"/>
      <c r="C438" s="59"/>
      <c r="D438" s="445"/>
      <c r="E438" s="446"/>
      <c r="F438" s="446"/>
      <c r="G438" s="446"/>
      <c r="H438" s="446"/>
      <c r="I438" s="447"/>
      <c r="J438" s="603"/>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5"/>
      <c r="AG438" s="609"/>
      <c r="AH438" s="610"/>
      <c r="AI438" s="610"/>
      <c r="AJ438" s="610"/>
      <c r="AK438" s="610"/>
      <c r="AL438" s="611"/>
      <c r="AM438" s="311"/>
      <c r="AN438" s="312"/>
      <c r="AO438" s="312"/>
      <c r="AP438" s="312"/>
      <c r="AQ438" s="312"/>
      <c r="AR438" s="313"/>
      <c r="AS438" s="317"/>
      <c r="AT438" s="318"/>
      <c r="AU438" s="318"/>
      <c r="AV438" s="318"/>
      <c r="AW438" s="318"/>
      <c r="AX438" s="319"/>
      <c r="AY438" s="430">
        <f>AM438*AS438</f>
        <v>0</v>
      </c>
      <c r="AZ438" s="431"/>
      <c r="BA438" s="431"/>
      <c r="BB438" s="431"/>
      <c r="BC438" s="431"/>
      <c r="BD438" s="432"/>
    </row>
    <row r="439" spans="1:63" s="63" customFormat="1" ht="14.25" customHeight="1">
      <c r="B439" s="58"/>
      <c r="C439" s="59"/>
      <c r="D439" s="475"/>
      <c r="E439" s="476"/>
      <c r="F439" s="476"/>
      <c r="G439" s="476"/>
      <c r="H439" s="476"/>
      <c r="I439" s="477"/>
      <c r="J439" s="606"/>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8"/>
      <c r="AG439" s="612"/>
      <c r="AH439" s="613"/>
      <c r="AI439" s="613"/>
      <c r="AJ439" s="613"/>
      <c r="AK439" s="613"/>
      <c r="AL439" s="614"/>
      <c r="AM439" s="499"/>
      <c r="AN439" s="500"/>
      <c r="AO439" s="500"/>
      <c r="AP439" s="500"/>
      <c r="AQ439" s="500"/>
      <c r="AR439" s="501"/>
      <c r="AS439" s="502"/>
      <c r="AT439" s="503"/>
      <c r="AU439" s="503"/>
      <c r="AV439" s="503"/>
      <c r="AW439" s="503"/>
      <c r="AX439" s="504"/>
      <c r="AY439" s="584"/>
      <c r="AZ439" s="585"/>
      <c r="BA439" s="585"/>
      <c r="BB439" s="585"/>
      <c r="BC439" s="585"/>
      <c r="BD439" s="586"/>
    </row>
    <row r="440" spans="1:63" s="63" customFormat="1" ht="14.25" customHeight="1">
      <c r="B440" s="58"/>
      <c r="C440" s="59"/>
      <c r="D440" s="448"/>
      <c r="E440" s="449"/>
      <c r="F440" s="449"/>
      <c r="G440" s="449"/>
      <c r="H440" s="449"/>
      <c r="I440" s="450"/>
      <c r="J440" s="520" t="s">
        <v>240</v>
      </c>
      <c r="K440" s="521"/>
      <c r="L440" s="521"/>
      <c r="M440" s="521"/>
      <c r="N440" s="521"/>
      <c r="O440" s="521"/>
      <c r="P440" s="521"/>
      <c r="Q440" s="521"/>
      <c r="R440" s="521"/>
      <c r="S440" s="521"/>
      <c r="T440" s="521"/>
      <c r="U440" s="521"/>
      <c r="V440" s="521"/>
      <c r="W440" s="521"/>
      <c r="X440" s="521"/>
      <c r="Y440" s="521"/>
      <c r="Z440" s="521"/>
      <c r="AA440" s="521"/>
      <c r="AB440" s="521"/>
      <c r="AC440" s="521"/>
      <c r="AD440" s="521"/>
      <c r="AE440" s="521"/>
      <c r="AF440" s="522"/>
      <c r="AG440" s="615"/>
      <c r="AH440" s="616"/>
      <c r="AI440" s="616"/>
      <c r="AJ440" s="616"/>
      <c r="AK440" s="616"/>
      <c r="AL440" s="617"/>
      <c r="AM440" s="314"/>
      <c r="AN440" s="315"/>
      <c r="AO440" s="315"/>
      <c r="AP440" s="315"/>
      <c r="AQ440" s="315"/>
      <c r="AR440" s="316"/>
      <c r="AS440" s="320"/>
      <c r="AT440" s="321"/>
      <c r="AU440" s="321"/>
      <c r="AV440" s="321"/>
      <c r="AW440" s="321"/>
      <c r="AX440" s="322"/>
      <c r="AY440" s="433"/>
      <c r="AZ440" s="434"/>
      <c r="BA440" s="434"/>
      <c r="BB440" s="434"/>
      <c r="BC440" s="434"/>
      <c r="BD440" s="435"/>
    </row>
    <row r="441" spans="1:63" s="63" customFormat="1" ht="14.25" customHeight="1">
      <c r="B441" s="58"/>
      <c r="C441" s="59"/>
      <c r="D441" s="445"/>
      <c r="E441" s="446"/>
      <c r="F441" s="446"/>
      <c r="G441" s="446"/>
      <c r="H441" s="446"/>
      <c r="I441" s="447"/>
      <c r="J441" s="603"/>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5"/>
      <c r="AG441" s="609"/>
      <c r="AH441" s="610"/>
      <c r="AI441" s="610"/>
      <c r="AJ441" s="610"/>
      <c r="AK441" s="610"/>
      <c r="AL441" s="611"/>
      <c r="AM441" s="311"/>
      <c r="AN441" s="312"/>
      <c r="AO441" s="312"/>
      <c r="AP441" s="312"/>
      <c r="AQ441" s="312"/>
      <c r="AR441" s="313"/>
      <c r="AS441" s="317"/>
      <c r="AT441" s="318"/>
      <c r="AU441" s="318"/>
      <c r="AV441" s="318"/>
      <c r="AW441" s="318"/>
      <c r="AX441" s="319"/>
      <c r="AY441" s="430">
        <f>AM441*AS441</f>
        <v>0</v>
      </c>
      <c r="AZ441" s="431"/>
      <c r="BA441" s="431"/>
      <c r="BB441" s="431"/>
      <c r="BC441" s="431"/>
      <c r="BD441" s="432"/>
    </row>
    <row r="442" spans="1:63" s="63" customFormat="1" ht="14.25" customHeight="1">
      <c r="B442" s="58"/>
      <c r="C442" s="59"/>
      <c r="D442" s="475"/>
      <c r="E442" s="476"/>
      <c r="F442" s="476"/>
      <c r="G442" s="476"/>
      <c r="H442" s="476"/>
      <c r="I442" s="477"/>
      <c r="J442" s="606"/>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8"/>
      <c r="AG442" s="612"/>
      <c r="AH442" s="613"/>
      <c r="AI442" s="613"/>
      <c r="AJ442" s="613"/>
      <c r="AK442" s="613"/>
      <c r="AL442" s="614"/>
      <c r="AM442" s="499"/>
      <c r="AN442" s="500"/>
      <c r="AO442" s="500"/>
      <c r="AP442" s="500"/>
      <c r="AQ442" s="500"/>
      <c r="AR442" s="501"/>
      <c r="AS442" s="502"/>
      <c r="AT442" s="503"/>
      <c r="AU442" s="503"/>
      <c r="AV442" s="503"/>
      <c r="AW442" s="503"/>
      <c r="AX442" s="504"/>
      <c r="AY442" s="584"/>
      <c r="AZ442" s="585"/>
      <c r="BA442" s="585"/>
      <c r="BB442" s="585"/>
      <c r="BC442" s="585"/>
      <c r="BD442" s="586"/>
    </row>
    <row r="443" spans="1:63" s="63" customFormat="1" ht="14.25" customHeight="1">
      <c r="B443" s="58"/>
      <c r="C443" s="59"/>
      <c r="D443" s="448"/>
      <c r="E443" s="449"/>
      <c r="F443" s="449"/>
      <c r="G443" s="449"/>
      <c r="H443" s="449"/>
      <c r="I443" s="450"/>
      <c r="J443" s="520" t="s">
        <v>240</v>
      </c>
      <c r="K443" s="521"/>
      <c r="L443" s="521"/>
      <c r="M443" s="521"/>
      <c r="N443" s="521"/>
      <c r="O443" s="521"/>
      <c r="P443" s="521"/>
      <c r="Q443" s="521"/>
      <c r="R443" s="521"/>
      <c r="S443" s="521"/>
      <c r="T443" s="521"/>
      <c r="U443" s="521"/>
      <c r="V443" s="521"/>
      <c r="W443" s="521"/>
      <c r="X443" s="521"/>
      <c r="Y443" s="521"/>
      <c r="Z443" s="521"/>
      <c r="AA443" s="521"/>
      <c r="AB443" s="521"/>
      <c r="AC443" s="521"/>
      <c r="AD443" s="521"/>
      <c r="AE443" s="521"/>
      <c r="AF443" s="522"/>
      <c r="AG443" s="615"/>
      <c r="AH443" s="616"/>
      <c r="AI443" s="616"/>
      <c r="AJ443" s="616"/>
      <c r="AK443" s="616"/>
      <c r="AL443" s="617"/>
      <c r="AM443" s="314"/>
      <c r="AN443" s="315"/>
      <c r="AO443" s="315"/>
      <c r="AP443" s="315"/>
      <c r="AQ443" s="315"/>
      <c r="AR443" s="316"/>
      <c r="AS443" s="320"/>
      <c r="AT443" s="321"/>
      <c r="AU443" s="321"/>
      <c r="AV443" s="321"/>
      <c r="AW443" s="321"/>
      <c r="AX443" s="322"/>
      <c r="AY443" s="433"/>
      <c r="AZ443" s="434"/>
      <c r="BA443" s="434"/>
      <c r="BB443" s="434"/>
      <c r="BC443" s="434"/>
      <c r="BD443" s="435"/>
    </row>
    <row r="444" spans="1:63" s="63" customFormat="1" ht="22.5" customHeight="1">
      <c r="A444" s="2"/>
      <c r="B444" s="2"/>
      <c r="C444" s="2"/>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N444" s="526" t="s">
        <v>250</v>
      </c>
      <c r="AO444" s="526"/>
      <c r="AP444" s="526"/>
      <c r="AQ444" s="526"/>
      <c r="AR444" s="526"/>
      <c r="AS444" s="526"/>
      <c r="AT444" s="526"/>
      <c r="AU444" s="526"/>
      <c r="AV444" s="526"/>
      <c r="AW444" s="526"/>
      <c r="AX444" s="527"/>
      <c r="AY444" s="587" t="str">
        <f>IF(O80&gt;=151,2,IF(O80&lt;=40,"-",1))</f>
        <v>-</v>
      </c>
      <c r="AZ444" s="588"/>
      <c r="BA444" s="588"/>
      <c r="BB444" s="589"/>
      <c r="BC444" s="590" t="s">
        <v>26</v>
      </c>
      <c r="BD444" s="591"/>
      <c r="BE444" s="2"/>
      <c r="BF444" s="2"/>
      <c r="BG444" s="2"/>
      <c r="BH444" s="2"/>
      <c r="BI444" s="2"/>
      <c r="BJ444" s="2"/>
      <c r="BK444" s="2"/>
    </row>
    <row r="445" spans="1:63" s="119" customFormat="1" ht="32.25" customHeight="1">
      <c r="A445" s="76"/>
      <c r="B445" s="76"/>
      <c r="C445" s="76"/>
      <c r="D445" s="592" t="s">
        <v>395</v>
      </c>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2"/>
      <c r="AL445" s="592"/>
      <c r="AM445" s="592"/>
      <c r="AN445" s="592"/>
      <c r="AO445" s="592"/>
      <c r="AP445" s="592"/>
      <c r="AQ445" s="592"/>
      <c r="AR445" s="592"/>
      <c r="AS445" s="592"/>
      <c r="AT445" s="592"/>
      <c r="AU445" s="592"/>
      <c r="AV445" s="592"/>
      <c r="AW445" s="592"/>
      <c r="AX445" s="592"/>
      <c r="AY445" s="593"/>
      <c r="AZ445" s="593"/>
      <c r="BA445" s="593"/>
      <c r="BB445" s="593"/>
      <c r="BC445" s="593"/>
      <c r="BD445" s="593"/>
      <c r="BE445" s="76"/>
      <c r="BF445" s="76"/>
      <c r="BG445" s="76"/>
      <c r="BH445" s="76"/>
      <c r="BI445" s="76"/>
      <c r="BJ445" s="76"/>
      <c r="BK445" s="76"/>
    </row>
    <row r="446" spans="1:63" s="119" customFormat="1" ht="17.25" customHeight="1">
      <c r="A446" s="76"/>
      <c r="B446" s="76"/>
      <c r="C446" s="76"/>
      <c r="D446" s="594" t="s">
        <v>251</v>
      </c>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4"/>
      <c r="AL446" s="594"/>
      <c r="AM446" s="594"/>
      <c r="AN446" s="594"/>
      <c r="AO446" s="594"/>
      <c r="AP446" s="594"/>
      <c r="AQ446" s="594"/>
      <c r="AR446" s="594"/>
      <c r="AS446" s="594"/>
      <c r="AT446" s="594"/>
      <c r="AU446" s="594"/>
      <c r="AV446" s="594"/>
      <c r="AW446" s="594"/>
      <c r="AX446" s="594"/>
      <c r="AY446" s="594"/>
      <c r="AZ446" s="594"/>
      <c r="BA446" s="594"/>
      <c r="BB446" s="594"/>
      <c r="BC446" s="594"/>
      <c r="BD446" s="594"/>
      <c r="BE446" s="76"/>
      <c r="BF446" s="76"/>
      <c r="BG446" s="76"/>
      <c r="BH446" s="76"/>
      <c r="BI446" s="76"/>
      <c r="BJ446" s="76"/>
      <c r="BK446" s="76"/>
    </row>
    <row r="447" spans="1:63" ht="7.5" customHeight="1">
      <c r="B447" s="5"/>
      <c r="C447" s="5"/>
      <c r="D447" s="120"/>
      <c r="E447" s="120"/>
      <c r="F447" s="120"/>
      <c r="G447" s="120"/>
      <c r="H447" s="120"/>
      <c r="I447" s="120"/>
      <c r="J447" s="120"/>
      <c r="K447" s="120"/>
      <c r="L447" s="120"/>
      <c r="M447" s="120"/>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21"/>
      <c r="AO447" s="121"/>
      <c r="AP447" s="121"/>
      <c r="AQ447" s="121"/>
      <c r="AR447" s="121"/>
      <c r="AS447" s="121"/>
      <c r="AT447" s="122"/>
      <c r="AU447" s="122"/>
      <c r="AV447" s="122"/>
      <c r="AW447" s="122"/>
      <c r="AX447" s="122"/>
      <c r="AY447" s="122"/>
      <c r="AZ447" s="123"/>
      <c r="BA447" s="123"/>
      <c r="BB447" s="123"/>
      <c r="BC447" s="123"/>
      <c r="BD447" s="123"/>
      <c r="BE447" s="123"/>
    </row>
    <row r="448" spans="1:63" ht="15" customHeight="1">
      <c r="A448" s="2" t="s">
        <v>396</v>
      </c>
    </row>
    <row r="449" spans="1:58" ht="15" customHeight="1">
      <c r="B449" s="2" t="s">
        <v>252</v>
      </c>
    </row>
    <row r="450" spans="1:58" ht="15" customHeight="1">
      <c r="B450" s="5"/>
      <c r="C450" s="49"/>
      <c r="D450" s="347" t="s">
        <v>148</v>
      </c>
      <c r="E450" s="526"/>
      <c r="F450" s="526"/>
      <c r="G450" s="526"/>
      <c r="H450" s="526"/>
      <c r="I450" s="526"/>
      <c r="J450" s="526"/>
      <c r="K450" s="526"/>
      <c r="L450" s="526"/>
      <c r="M450" s="526"/>
      <c r="N450" s="526"/>
      <c r="O450" s="526"/>
      <c r="P450" s="526"/>
      <c r="Q450" s="526"/>
      <c r="R450" s="527"/>
      <c r="S450" s="329" t="s">
        <v>149</v>
      </c>
      <c r="T450" s="330"/>
      <c r="U450" s="330"/>
      <c r="V450" s="330"/>
      <c r="W450" s="330"/>
      <c r="X450" s="330"/>
      <c r="Y450" s="330"/>
      <c r="Z450" s="330"/>
      <c r="AA450" s="330"/>
      <c r="AB450" s="330"/>
      <c r="AC450" s="330"/>
      <c r="AD450" s="330"/>
      <c r="AE450" s="330"/>
      <c r="AF450" s="331"/>
      <c r="AG450" s="536" t="s">
        <v>157</v>
      </c>
      <c r="AH450" s="537"/>
      <c r="AI450" s="537"/>
      <c r="AJ450" s="537"/>
      <c r="AK450" s="537"/>
      <c r="AL450" s="537"/>
      <c r="AM450" s="538"/>
      <c r="AN450" s="505" t="s">
        <v>239</v>
      </c>
      <c r="AO450" s="545"/>
      <c r="AP450" s="545"/>
      <c r="AQ450" s="545"/>
      <c r="AR450" s="545"/>
      <c r="AS450" s="546"/>
      <c r="AT450" s="553" t="s">
        <v>159</v>
      </c>
      <c r="AU450" s="595"/>
      <c r="AV450" s="595"/>
      <c r="AW450" s="595"/>
      <c r="AX450" s="595"/>
      <c r="AY450" s="596"/>
      <c r="AZ450" s="505" t="s">
        <v>160</v>
      </c>
      <c r="BA450" s="506"/>
      <c r="BB450" s="506"/>
      <c r="BC450" s="506"/>
      <c r="BD450" s="506"/>
      <c r="BE450" s="507"/>
    </row>
    <row r="451" spans="1:58" ht="15" customHeight="1">
      <c r="B451" s="5"/>
      <c r="C451" s="49"/>
      <c r="D451" s="528"/>
      <c r="E451" s="529"/>
      <c r="F451" s="529"/>
      <c r="G451" s="529"/>
      <c r="H451" s="529"/>
      <c r="I451" s="529"/>
      <c r="J451" s="529"/>
      <c r="K451" s="529"/>
      <c r="L451" s="529"/>
      <c r="M451" s="529"/>
      <c r="N451" s="529"/>
      <c r="O451" s="529"/>
      <c r="P451" s="529"/>
      <c r="Q451" s="529"/>
      <c r="R451" s="530"/>
      <c r="S451" s="332"/>
      <c r="T451" s="333"/>
      <c r="U451" s="333"/>
      <c r="V451" s="333"/>
      <c r="W451" s="333"/>
      <c r="X451" s="333"/>
      <c r="Y451" s="333"/>
      <c r="Z451" s="333"/>
      <c r="AA451" s="333"/>
      <c r="AB451" s="333"/>
      <c r="AC451" s="333"/>
      <c r="AD451" s="333"/>
      <c r="AE451" s="333"/>
      <c r="AF451" s="334"/>
      <c r="AG451" s="539"/>
      <c r="AH451" s="540"/>
      <c r="AI451" s="540"/>
      <c r="AJ451" s="540"/>
      <c r="AK451" s="540"/>
      <c r="AL451" s="540"/>
      <c r="AM451" s="541"/>
      <c r="AN451" s="547"/>
      <c r="AO451" s="548"/>
      <c r="AP451" s="548"/>
      <c r="AQ451" s="548"/>
      <c r="AR451" s="548"/>
      <c r="AS451" s="549"/>
      <c r="AT451" s="597"/>
      <c r="AU451" s="598"/>
      <c r="AV451" s="598"/>
      <c r="AW451" s="598"/>
      <c r="AX451" s="598"/>
      <c r="AY451" s="599"/>
      <c r="AZ451" s="508"/>
      <c r="BA451" s="509"/>
      <c r="BB451" s="509"/>
      <c r="BC451" s="509"/>
      <c r="BD451" s="509"/>
      <c r="BE451" s="510"/>
    </row>
    <row r="452" spans="1:58" ht="15" customHeight="1">
      <c r="B452" s="5"/>
      <c r="C452" s="49"/>
      <c r="D452" s="531"/>
      <c r="E452" s="532"/>
      <c r="F452" s="532"/>
      <c r="G452" s="532"/>
      <c r="H452" s="532"/>
      <c r="I452" s="532"/>
      <c r="J452" s="532"/>
      <c r="K452" s="532"/>
      <c r="L452" s="532"/>
      <c r="M452" s="532"/>
      <c r="N452" s="532"/>
      <c r="O452" s="532"/>
      <c r="P452" s="532"/>
      <c r="Q452" s="532"/>
      <c r="R452" s="533"/>
      <c r="S452" s="335"/>
      <c r="T452" s="336"/>
      <c r="U452" s="336"/>
      <c r="V452" s="336"/>
      <c r="W452" s="336"/>
      <c r="X452" s="336"/>
      <c r="Y452" s="336"/>
      <c r="Z452" s="336"/>
      <c r="AA452" s="336"/>
      <c r="AB452" s="336"/>
      <c r="AC452" s="336"/>
      <c r="AD452" s="336"/>
      <c r="AE452" s="336"/>
      <c r="AF452" s="337"/>
      <c r="AG452" s="542"/>
      <c r="AH452" s="543"/>
      <c r="AI452" s="543"/>
      <c r="AJ452" s="543"/>
      <c r="AK452" s="543"/>
      <c r="AL452" s="543"/>
      <c r="AM452" s="544"/>
      <c r="AN452" s="550"/>
      <c r="AO452" s="551"/>
      <c r="AP452" s="551"/>
      <c r="AQ452" s="551"/>
      <c r="AR452" s="551"/>
      <c r="AS452" s="552"/>
      <c r="AT452" s="600"/>
      <c r="AU452" s="601"/>
      <c r="AV452" s="601"/>
      <c r="AW452" s="601"/>
      <c r="AX452" s="601"/>
      <c r="AY452" s="602"/>
      <c r="AZ452" s="511"/>
      <c r="BA452" s="512"/>
      <c r="BB452" s="512"/>
      <c r="BC452" s="512"/>
      <c r="BD452" s="512"/>
      <c r="BE452" s="513"/>
    </row>
    <row r="453" spans="1:58" ht="15" customHeight="1">
      <c r="B453" s="5"/>
      <c r="C453" s="49"/>
      <c r="D453" s="445"/>
      <c r="E453" s="446"/>
      <c r="F453" s="446"/>
      <c r="G453" s="446"/>
      <c r="H453" s="446"/>
      <c r="I453" s="446"/>
      <c r="J453" s="446"/>
      <c r="K453" s="446"/>
      <c r="L453" s="446"/>
      <c r="M453" s="446"/>
      <c r="N453" s="446"/>
      <c r="O453" s="446"/>
      <c r="P453" s="446"/>
      <c r="Q453" s="446"/>
      <c r="R453" s="447"/>
      <c r="S453" s="420"/>
      <c r="T453" s="421"/>
      <c r="U453" s="421"/>
      <c r="V453" s="421"/>
      <c r="W453" s="421"/>
      <c r="X453" s="421"/>
      <c r="Y453" s="421"/>
      <c r="Z453" s="421"/>
      <c r="AA453" s="421"/>
      <c r="AB453" s="421"/>
      <c r="AC453" s="421"/>
      <c r="AD453" s="421"/>
      <c r="AE453" s="421"/>
      <c r="AF453" s="422"/>
      <c r="AG453" s="490"/>
      <c r="AH453" s="491"/>
      <c r="AI453" s="491"/>
      <c r="AJ453" s="491"/>
      <c r="AK453" s="491"/>
      <c r="AL453" s="491"/>
      <c r="AM453" s="492"/>
      <c r="AN453" s="311"/>
      <c r="AO453" s="312"/>
      <c r="AP453" s="312"/>
      <c r="AQ453" s="312"/>
      <c r="AR453" s="312"/>
      <c r="AS453" s="313"/>
      <c r="AT453" s="317"/>
      <c r="AU453" s="318"/>
      <c r="AV453" s="318"/>
      <c r="AW453" s="318"/>
      <c r="AX453" s="318"/>
      <c r="AY453" s="319"/>
      <c r="AZ453" s="430">
        <f>AN453*AT453</f>
        <v>0</v>
      </c>
      <c r="BA453" s="431"/>
      <c r="BB453" s="431"/>
      <c r="BC453" s="431"/>
      <c r="BD453" s="431"/>
      <c r="BE453" s="432"/>
    </row>
    <row r="454" spans="1:58" ht="15" customHeight="1">
      <c r="B454" s="5"/>
      <c r="C454" s="49"/>
      <c r="D454" s="475"/>
      <c r="E454" s="476"/>
      <c r="F454" s="476"/>
      <c r="G454" s="476"/>
      <c r="H454" s="476"/>
      <c r="I454" s="476"/>
      <c r="J454" s="476"/>
      <c r="K454" s="476"/>
      <c r="L454" s="476"/>
      <c r="M454" s="476"/>
      <c r="N454" s="476"/>
      <c r="O454" s="476"/>
      <c r="P454" s="476"/>
      <c r="Q454" s="476"/>
      <c r="R454" s="477"/>
      <c r="S454" s="581"/>
      <c r="T454" s="582"/>
      <c r="U454" s="582"/>
      <c r="V454" s="582"/>
      <c r="W454" s="582"/>
      <c r="X454" s="582"/>
      <c r="Y454" s="582"/>
      <c r="Z454" s="582"/>
      <c r="AA454" s="582"/>
      <c r="AB454" s="582"/>
      <c r="AC454" s="582"/>
      <c r="AD454" s="582"/>
      <c r="AE454" s="582"/>
      <c r="AF454" s="583"/>
      <c r="AG454" s="493"/>
      <c r="AH454" s="494"/>
      <c r="AI454" s="494"/>
      <c r="AJ454" s="494"/>
      <c r="AK454" s="494"/>
      <c r="AL454" s="494"/>
      <c r="AM454" s="495"/>
      <c r="AN454" s="499"/>
      <c r="AO454" s="500"/>
      <c r="AP454" s="500"/>
      <c r="AQ454" s="500"/>
      <c r="AR454" s="500"/>
      <c r="AS454" s="501"/>
      <c r="AT454" s="502"/>
      <c r="AU454" s="503"/>
      <c r="AV454" s="503"/>
      <c r="AW454" s="503"/>
      <c r="AX454" s="503"/>
      <c r="AY454" s="504"/>
      <c r="AZ454" s="584"/>
      <c r="BA454" s="585"/>
      <c r="BB454" s="585"/>
      <c r="BC454" s="585"/>
      <c r="BD454" s="585"/>
      <c r="BE454" s="586"/>
    </row>
    <row r="455" spans="1:58" ht="15" customHeight="1">
      <c r="B455" s="5"/>
      <c r="C455" s="49"/>
      <c r="D455" s="475"/>
      <c r="E455" s="476"/>
      <c r="F455" s="476"/>
      <c r="G455" s="476"/>
      <c r="H455" s="476"/>
      <c r="I455" s="476"/>
      <c r="J455" s="476"/>
      <c r="K455" s="476"/>
      <c r="L455" s="476"/>
      <c r="M455" s="476"/>
      <c r="N455" s="476"/>
      <c r="O455" s="476"/>
      <c r="P455" s="476"/>
      <c r="Q455" s="476"/>
      <c r="R455" s="477"/>
      <c r="S455" s="581"/>
      <c r="T455" s="582"/>
      <c r="U455" s="582"/>
      <c r="V455" s="582"/>
      <c r="W455" s="582"/>
      <c r="X455" s="582"/>
      <c r="Y455" s="582"/>
      <c r="Z455" s="582"/>
      <c r="AA455" s="582"/>
      <c r="AB455" s="582"/>
      <c r="AC455" s="582"/>
      <c r="AD455" s="582"/>
      <c r="AE455" s="582"/>
      <c r="AF455" s="583"/>
      <c r="AG455" s="493"/>
      <c r="AH455" s="494"/>
      <c r="AI455" s="494"/>
      <c r="AJ455" s="494"/>
      <c r="AK455" s="494"/>
      <c r="AL455" s="494"/>
      <c r="AM455" s="495"/>
      <c r="AN455" s="499"/>
      <c r="AO455" s="500"/>
      <c r="AP455" s="500"/>
      <c r="AQ455" s="500"/>
      <c r="AR455" s="500"/>
      <c r="AS455" s="501"/>
      <c r="AT455" s="502"/>
      <c r="AU455" s="503"/>
      <c r="AV455" s="503"/>
      <c r="AW455" s="503"/>
      <c r="AX455" s="503"/>
      <c r="AY455" s="504"/>
      <c r="AZ455" s="584"/>
      <c r="BA455" s="585"/>
      <c r="BB455" s="585"/>
      <c r="BC455" s="585"/>
      <c r="BD455" s="585"/>
      <c r="BE455" s="586"/>
    </row>
    <row r="456" spans="1:58" ht="15" customHeight="1">
      <c r="B456" s="5"/>
      <c r="C456" s="49"/>
      <c r="D456" s="475"/>
      <c r="E456" s="476"/>
      <c r="F456" s="476"/>
      <c r="G456" s="476"/>
      <c r="H456" s="476"/>
      <c r="I456" s="476"/>
      <c r="J456" s="476"/>
      <c r="K456" s="476"/>
      <c r="L456" s="476"/>
      <c r="M456" s="476"/>
      <c r="N456" s="476"/>
      <c r="O456" s="476"/>
      <c r="P456" s="476"/>
      <c r="Q456" s="476"/>
      <c r="R456" s="477"/>
      <c r="S456" s="581"/>
      <c r="T456" s="582"/>
      <c r="U456" s="582"/>
      <c r="V456" s="582"/>
      <c r="W456" s="582"/>
      <c r="X456" s="582"/>
      <c r="Y456" s="582"/>
      <c r="Z456" s="582"/>
      <c r="AA456" s="582"/>
      <c r="AB456" s="582"/>
      <c r="AC456" s="582"/>
      <c r="AD456" s="582"/>
      <c r="AE456" s="582"/>
      <c r="AF456" s="583"/>
      <c r="AG456" s="493"/>
      <c r="AH456" s="494"/>
      <c r="AI456" s="494"/>
      <c r="AJ456" s="494"/>
      <c r="AK456" s="494"/>
      <c r="AL456" s="494"/>
      <c r="AM456" s="495"/>
      <c r="AN456" s="499"/>
      <c r="AO456" s="500"/>
      <c r="AP456" s="500"/>
      <c r="AQ456" s="500"/>
      <c r="AR456" s="500"/>
      <c r="AS456" s="501"/>
      <c r="AT456" s="502"/>
      <c r="AU456" s="503"/>
      <c r="AV456" s="503"/>
      <c r="AW456" s="503"/>
      <c r="AX456" s="503"/>
      <c r="AY456" s="504"/>
      <c r="AZ456" s="584"/>
      <c r="BA456" s="585"/>
      <c r="BB456" s="585"/>
      <c r="BC456" s="585"/>
      <c r="BD456" s="585"/>
      <c r="BE456" s="586"/>
    </row>
    <row r="457" spans="1:58" ht="15" customHeight="1">
      <c r="B457" s="5"/>
      <c r="C457" s="49"/>
      <c r="D457" s="475"/>
      <c r="E457" s="476"/>
      <c r="F457" s="476"/>
      <c r="G457" s="476"/>
      <c r="H457" s="476"/>
      <c r="I457" s="476"/>
      <c r="J457" s="476"/>
      <c r="K457" s="476"/>
      <c r="L457" s="476"/>
      <c r="M457" s="476"/>
      <c r="N457" s="476"/>
      <c r="O457" s="476"/>
      <c r="P457" s="476"/>
      <c r="Q457" s="476"/>
      <c r="R457" s="477"/>
      <c r="S457" s="581"/>
      <c r="T457" s="582"/>
      <c r="U457" s="582"/>
      <c r="V457" s="582"/>
      <c r="W457" s="582"/>
      <c r="X457" s="582"/>
      <c r="Y457" s="582"/>
      <c r="Z457" s="582"/>
      <c r="AA457" s="582"/>
      <c r="AB457" s="582"/>
      <c r="AC457" s="582"/>
      <c r="AD457" s="582"/>
      <c r="AE457" s="582"/>
      <c r="AF457" s="583"/>
      <c r="AG457" s="493"/>
      <c r="AH457" s="494"/>
      <c r="AI457" s="494"/>
      <c r="AJ457" s="494"/>
      <c r="AK457" s="494"/>
      <c r="AL457" s="494"/>
      <c r="AM457" s="495"/>
      <c r="AN457" s="499"/>
      <c r="AO457" s="500"/>
      <c r="AP457" s="500"/>
      <c r="AQ457" s="500"/>
      <c r="AR457" s="500"/>
      <c r="AS457" s="501"/>
      <c r="AT457" s="502"/>
      <c r="AU457" s="503"/>
      <c r="AV457" s="503"/>
      <c r="AW457" s="503"/>
      <c r="AX457" s="503"/>
      <c r="AY457" s="504"/>
      <c r="AZ457" s="584"/>
      <c r="BA457" s="585"/>
      <c r="BB457" s="585"/>
      <c r="BC457" s="585"/>
      <c r="BD457" s="585"/>
      <c r="BE457" s="586"/>
    </row>
    <row r="458" spans="1:58" ht="15" customHeight="1">
      <c r="B458" s="5"/>
      <c r="C458" s="49"/>
      <c r="D458" s="448"/>
      <c r="E458" s="449"/>
      <c r="F458" s="449"/>
      <c r="G458" s="449"/>
      <c r="H458" s="449"/>
      <c r="I458" s="449"/>
      <c r="J458" s="449"/>
      <c r="K458" s="449"/>
      <c r="L458" s="449"/>
      <c r="M458" s="449"/>
      <c r="N458" s="449"/>
      <c r="O458" s="449"/>
      <c r="P458" s="449"/>
      <c r="Q458" s="449"/>
      <c r="R458" s="450"/>
      <c r="S458" s="458" t="s">
        <v>253</v>
      </c>
      <c r="T458" s="459"/>
      <c r="U458" s="459"/>
      <c r="V458" s="459"/>
      <c r="W458" s="459"/>
      <c r="X458" s="459"/>
      <c r="Y458" s="459"/>
      <c r="Z458" s="459"/>
      <c r="AA458" s="459"/>
      <c r="AB458" s="459"/>
      <c r="AC458" s="459"/>
      <c r="AD458" s="459"/>
      <c r="AE458" s="459"/>
      <c r="AF458" s="460"/>
      <c r="AG458" s="496"/>
      <c r="AH458" s="497"/>
      <c r="AI458" s="497"/>
      <c r="AJ458" s="497"/>
      <c r="AK458" s="497"/>
      <c r="AL458" s="497"/>
      <c r="AM458" s="498"/>
      <c r="AN458" s="314"/>
      <c r="AO458" s="315"/>
      <c r="AP458" s="315"/>
      <c r="AQ458" s="315"/>
      <c r="AR458" s="315"/>
      <c r="AS458" s="316"/>
      <c r="AT458" s="320"/>
      <c r="AU458" s="321"/>
      <c r="AV458" s="321"/>
      <c r="AW458" s="321"/>
      <c r="AX458" s="321"/>
      <c r="AY458" s="322"/>
      <c r="AZ458" s="433"/>
      <c r="BA458" s="434"/>
      <c r="BB458" s="434"/>
      <c r="BC458" s="434"/>
      <c r="BD458" s="434"/>
      <c r="BE458" s="435"/>
    </row>
    <row r="459" spans="1:58" s="87" customFormat="1" ht="15.75" customHeight="1">
      <c r="D459" s="236" t="s">
        <v>254</v>
      </c>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c r="AA459" s="236"/>
      <c r="AB459" s="236"/>
      <c r="AC459" s="236"/>
      <c r="AD459" s="236"/>
      <c r="AE459" s="236"/>
      <c r="AF459" s="236"/>
      <c r="AG459" s="236"/>
      <c r="AH459" s="236"/>
      <c r="AI459" s="236"/>
      <c r="AJ459" s="236"/>
      <c r="AK459" s="236"/>
      <c r="AL459" s="236"/>
      <c r="AM459" s="236"/>
      <c r="AN459" s="236"/>
      <c r="AO459" s="236"/>
      <c r="AP459" s="236"/>
      <c r="AQ459" s="236"/>
      <c r="AR459" s="236"/>
      <c r="AS459" s="236"/>
      <c r="AT459" s="236"/>
      <c r="AU459" s="236"/>
      <c r="AV459" s="236"/>
      <c r="AW459" s="236"/>
      <c r="AX459" s="236"/>
      <c r="AY459" s="236"/>
      <c r="AZ459" s="236"/>
      <c r="BA459" s="236"/>
      <c r="BB459" s="236"/>
      <c r="BC459" s="236"/>
      <c r="BD459" s="236"/>
      <c r="BE459" s="236"/>
      <c r="BF459" s="236"/>
    </row>
    <row r="460" spans="1:58" s="87" customFormat="1" ht="15.75" customHeight="1">
      <c r="D460" s="562" t="s">
        <v>255</v>
      </c>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2"/>
      <c r="AL460" s="562"/>
      <c r="AM460" s="562"/>
      <c r="AN460" s="562"/>
      <c r="AO460" s="562"/>
      <c r="AP460" s="562"/>
      <c r="AQ460" s="562"/>
      <c r="AR460" s="562"/>
      <c r="AS460" s="562"/>
      <c r="AT460" s="562"/>
      <c r="AU460" s="562"/>
      <c r="AV460" s="562"/>
      <c r="AW460" s="562"/>
      <c r="AX460" s="562"/>
      <c r="AY460" s="562"/>
      <c r="AZ460" s="562"/>
      <c r="BA460" s="562"/>
      <c r="BB460" s="562"/>
      <c r="BC460" s="562"/>
      <c r="BD460" s="562"/>
      <c r="BE460" s="562"/>
      <c r="BF460" s="562"/>
    </row>
    <row r="461" spans="1:58" s="87" customFormat="1" ht="15" customHeight="1">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2"/>
      <c r="AL461" s="562"/>
      <c r="AM461" s="562"/>
      <c r="AN461" s="562"/>
      <c r="AO461" s="562"/>
      <c r="AP461" s="562"/>
      <c r="AQ461" s="562"/>
      <c r="AR461" s="562"/>
      <c r="AS461" s="562"/>
      <c r="AT461" s="562"/>
      <c r="AU461" s="562"/>
      <c r="AV461" s="562"/>
      <c r="AW461" s="562"/>
      <c r="AX461" s="562"/>
      <c r="AY461" s="562"/>
      <c r="AZ461" s="562"/>
      <c r="BA461" s="562"/>
      <c r="BB461" s="562"/>
      <c r="BC461" s="562"/>
      <c r="BD461" s="562"/>
      <c r="BE461" s="562"/>
      <c r="BF461" s="562"/>
    </row>
    <row r="462" spans="1:58" ht="6" customHeight="1">
      <c r="B462" s="5"/>
      <c r="C462" s="5"/>
      <c r="D462" s="50"/>
      <c r="E462" s="50"/>
      <c r="F462" s="50"/>
      <c r="G462" s="50"/>
      <c r="H462" s="50"/>
      <c r="I462" s="5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85"/>
      <c r="AH462" s="85"/>
      <c r="AI462" s="85"/>
      <c r="AJ462" s="85"/>
      <c r="AK462" s="85"/>
      <c r="AL462" s="85"/>
      <c r="AM462" s="85"/>
      <c r="AN462" s="19"/>
      <c r="AO462" s="19"/>
      <c r="AP462" s="19"/>
      <c r="AQ462" s="19"/>
      <c r="AR462" s="19"/>
      <c r="AS462" s="19"/>
      <c r="AT462" s="19"/>
      <c r="AU462" s="19"/>
      <c r="AV462" s="19"/>
      <c r="AW462" s="19"/>
      <c r="AX462" s="19"/>
      <c r="AY462" s="19"/>
      <c r="AZ462" s="19"/>
      <c r="BA462" s="19"/>
      <c r="BB462" s="19"/>
      <c r="BC462" s="19"/>
      <c r="BD462" s="19"/>
      <c r="BE462" s="19"/>
    </row>
    <row r="463" spans="1:58" ht="15" customHeight="1">
      <c r="A463" s="2" t="s">
        <v>325</v>
      </c>
    </row>
    <row r="464" spans="1:58" ht="15" customHeight="1">
      <c r="B464" s="2" t="s">
        <v>256</v>
      </c>
    </row>
    <row r="465" spans="2:57" ht="15" customHeight="1">
      <c r="C465" s="2" t="s">
        <v>326</v>
      </c>
    </row>
    <row r="466" spans="2:57" ht="15" customHeight="1">
      <c r="B466" s="5"/>
      <c r="C466" s="49"/>
      <c r="D466" s="563" t="s">
        <v>148</v>
      </c>
      <c r="E466" s="564"/>
      <c r="F466" s="564"/>
      <c r="G466" s="564"/>
      <c r="H466" s="564"/>
      <c r="I466" s="564"/>
      <c r="J466" s="564"/>
      <c r="K466" s="564"/>
      <c r="L466" s="564"/>
      <c r="M466" s="564"/>
      <c r="N466" s="564"/>
      <c r="O466" s="564"/>
      <c r="P466" s="564"/>
      <c r="Q466" s="564"/>
      <c r="R466" s="565"/>
      <c r="S466" s="329" t="s">
        <v>149</v>
      </c>
      <c r="T466" s="330"/>
      <c r="U466" s="330"/>
      <c r="V466" s="330"/>
      <c r="W466" s="330"/>
      <c r="X466" s="330"/>
      <c r="Y466" s="330"/>
      <c r="Z466" s="330"/>
      <c r="AA466" s="330"/>
      <c r="AB466" s="330"/>
      <c r="AC466" s="330"/>
      <c r="AD466" s="330"/>
      <c r="AE466" s="330"/>
      <c r="AF466" s="331"/>
      <c r="AG466" s="536" t="s">
        <v>157</v>
      </c>
      <c r="AH466" s="537"/>
      <c r="AI466" s="537"/>
      <c r="AJ466" s="537"/>
      <c r="AK466" s="537"/>
      <c r="AL466" s="537"/>
      <c r="AM466" s="538"/>
      <c r="AN466" s="572" t="s">
        <v>239</v>
      </c>
      <c r="AO466" s="573"/>
      <c r="AP466" s="573"/>
      <c r="AQ466" s="573"/>
      <c r="AR466" s="573"/>
      <c r="AS466" s="574"/>
      <c r="AT466" s="553" t="s">
        <v>159</v>
      </c>
      <c r="AU466" s="554"/>
      <c r="AV466" s="554"/>
      <c r="AW466" s="554"/>
      <c r="AX466" s="554"/>
      <c r="AY466" s="555"/>
      <c r="AZ466" s="572" t="s">
        <v>160</v>
      </c>
      <c r="BA466" s="506"/>
      <c r="BB466" s="506"/>
      <c r="BC466" s="506"/>
      <c r="BD466" s="506"/>
      <c r="BE466" s="507"/>
    </row>
    <row r="467" spans="2:57" ht="15" customHeight="1">
      <c r="B467" s="5"/>
      <c r="C467" s="49"/>
      <c r="D467" s="566"/>
      <c r="E467" s="567"/>
      <c r="F467" s="567"/>
      <c r="G467" s="567"/>
      <c r="H467" s="567"/>
      <c r="I467" s="567"/>
      <c r="J467" s="567"/>
      <c r="K467" s="567"/>
      <c r="L467" s="567"/>
      <c r="M467" s="567"/>
      <c r="N467" s="567"/>
      <c r="O467" s="567"/>
      <c r="P467" s="567"/>
      <c r="Q467" s="567"/>
      <c r="R467" s="568"/>
      <c r="S467" s="332"/>
      <c r="T467" s="333"/>
      <c r="U467" s="333"/>
      <c r="V467" s="333"/>
      <c r="W467" s="333"/>
      <c r="X467" s="333"/>
      <c r="Y467" s="333"/>
      <c r="Z467" s="333"/>
      <c r="AA467" s="333"/>
      <c r="AB467" s="333"/>
      <c r="AC467" s="333"/>
      <c r="AD467" s="333"/>
      <c r="AE467" s="333"/>
      <c r="AF467" s="334"/>
      <c r="AG467" s="539"/>
      <c r="AH467" s="540"/>
      <c r="AI467" s="540"/>
      <c r="AJ467" s="540"/>
      <c r="AK467" s="540"/>
      <c r="AL467" s="540"/>
      <c r="AM467" s="541"/>
      <c r="AN467" s="575"/>
      <c r="AO467" s="576"/>
      <c r="AP467" s="576"/>
      <c r="AQ467" s="576"/>
      <c r="AR467" s="576"/>
      <c r="AS467" s="577"/>
      <c r="AT467" s="556"/>
      <c r="AU467" s="557"/>
      <c r="AV467" s="557"/>
      <c r="AW467" s="557"/>
      <c r="AX467" s="557"/>
      <c r="AY467" s="558"/>
      <c r="AZ467" s="508"/>
      <c r="BA467" s="509"/>
      <c r="BB467" s="509"/>
      <c r="BC467" s="509"/>
      <c r="BD467" s="509"/>
      <c r="BE467" s="510"/>
    </row>
    <row r="468" spans="2:57" ht="15" customHeight="1">
      <c r="B468" s="5"/>
      <c r="C468" s="49"/>
      <c r="D468" s="569"/>
      <c r="E468" s="570"/>
      <c r="F468" s="570"/>
      <c r="G468" s="570"/>
      <c r="H468" s="570"/>
      <c r="I468" s="570"/>
      <c r="J468" s="570"/>
      <c r="K468" s="570"/>
      <c r="L468" s="570"/>
      <c r="M468" s="570"/>
      <c r="N468" s="570"/>
      <c r="O468" s="570"/>
      <c r="P468" s="570"/>
      <c r="Q468" s="570"/>
      <c r="R468" s="571"/>
      <c r="S468" s="335"/>
      <c r="T468" s="336"/>
      <c r="U468" s="336"/>
      <c r="V468" s="336"/>
      <c r="W468" s="336"/>
      <c r="X468" s="336"/>
      <c r="Y468" s="336"/>
      <c r="Z468" s="336"/>
      <c r="AA468" s="336"/>
      <c r="AB468" s="336"/>
      <c r="AC468" s="336"/>
      <c r="AD468" s="336"/>
      <c r="AE468" s="336"/>
      <c r="AF468" s="337"/>
      <c r="AG468" s="542"/>
      <c r="AH468" s="543"/>
      <c r="AI468" s="543"/>
      <c r="AJ468" s="543"/>
      <c r="AK468" s="543"/>
      <c r="AL468" s="543"/>
      <c r="AM468" s="544"/>
      <c r="AN468" s="578"/>
      <c r="AO468" s="579"/>
      <c r="AP468" s="579"/>
      <c r="AQ468" s="579"/>
      <c r="AR468" s="579"/>
      <c r="AS468" s="580"/>
      <c r="AT468" s="559"/>
      <c r="AU468" s="560"/>
      <c r="AV468" s="560"/>
      <c r="AW468" s="560"/>
      <c r="AX468" s="560"/>
      <c r="AY468" s="561"/>
      <c r="AZ468" s="511"/>
      <c r="BA468" s="512"/>
      <c r="BB468" s="512"/>
      <c r="BC468" s="512"/>
      <c r="BD468" s="512"/>
      <c r="BE468" s="513"/>
    </row>
    <row r="469" spans="2:57" ht="15" customHeight="1">
      <c r="B469" s="5"/>
      <c r="C469" s="49"/>
      <c r="D469" s="445"/>
      <c r="E469" s="446"/>
      <c r="F469" s="446"/>
      <c r="G469" s="446"/>
      <c r="H469" s="446"/>
      <c r="I469" s="446"/>
      <c r="J469" s="446"/>
      <c r="K469" s="446"/>
      <c r="L469" s="446"/>
      <c r="M469" s="446"/>
      <c r="N469" s="446"/>
      <c r="O469" s="446"/>
      <c r="P469" s="446"/>
      <c r="Q469" s="446"/>
      <c r="R469" s="447"/>
      <c r="S469" s="420"/>
      <c r="T469" s="421"/>
      <c r="U469" s="421"/>
      <c r="V469" s="421"/>
      <c r="W469" s="421"/>
      <c r="X469" s="421"/>
      <c r="Y469" s="421"/>
      <c r="Z469" s="421"/>
      <c r="AA469" s="421"/>
      <c r="AB469" s="421"/>
      <c r="AC469" s="421"/>
      <c r="AD469" s="421"/>
      <c r="AE469" s="421"/>
      <c r="AF469" s="422"/>
      <c r="AG469" s="490"/>
      <c r="AH469" s="491"/>
      <c r="AI469" s="491"/>
      <c r="AJ469" s="491"/>
      <c r="AK469" s="491"/>
      <c r="AL469" s="491"/>
      <c r="AM469" s="492"/>
      <c r="AN469" s="311"/>
      <c r="AO469" s="312"/>
      <c r="AP469" s="312"/>
      <c r="AQ469" s="312"/>
      <c r="AR469" s="312"/>
      <c r="AS469" s="313"/>
      <c r="AT469" s="317"/>
      <c r="AU469" s="318"/>
      <c r="AV469" s="318"/>
      <c r="AW469" s="318"/>
      <c r="AX469" s="318"/>
      <c r="AY469" s="319"/>
      <c r="AZ469" s="323">
        <f>AN469*AT469</f>
        <v>0</v>
      </c>
      <c r="BA469" s="324"/>
      <c r="BB469" s="324"/>
      <c r="BC469" s="324"/>
      <c r="BD469" s="324"/>
      <c r="BE469" s="325"/>
    </row>
    <row r="470" spans="2:57" ht="15" customHeight="1">
      <c r="B470" s="5"/>
      <c r="C470" s="49"/>
      <c r="D470" s="475"/>
      <c r="E470" s="476"/>
      <c r="F470" s="476"/>
      <c r="G470" s="476"/>
      <c r="H470" s="476"/>
      <c r="I470" s="476"/>
      <c r="J470" s="476"/>
      <c r="K470" s="476"/>
      <c r="L470" s="476"/>
      <c r="M470" s="476"/>
      <c r="N470" s="476"/>
      <c r="O470" s="476"/>
      <c r="P470" s="476"/>
      <c r="Q470" s="476"/>
      <c r="R470" s="477"/>
      <c r="S470" s="523"/>
      <c r="T470" s="524"/>
      <c r="U470" s="524"/>
      <c r="V470" s="524"/>
      <c r="W470" s="524"/>
      <c r="X470" s="524"/>
      <c r="Y470" s="524"/>
      <c r="Z470" s="524"/>
      <c r="AA470" s="524"/>
      <c r="AB470" s="524"/>
      <c r="AC470" s="524"/>
      <c r="AD470" s="524"/>
      <c r="AE470" s="524"/>
      <c r="AF470" s="525"/>
      <c r="AG470" s="493"/>
      <c r="AH470" s="494"/>
      <c r="AI470" s="494"/>
      <c r="AJ470" s="494"/>
      <c r="AK470" s="494"/>
      <c r="AL470" s="494"/>
      <c r="AM470" s="495"/>
      <c r="AN470" s="499"/>
      <c r="AO470" s="500"/>
      <c r="AP470" s="500"/>
      <c r="AQ470" s="500"/>
      <c r="AR470" s="500"/>
      <c r="AS470" s="501"/>
      <c r="AT470" s="502"/>
      <c r="AU470" s="503"/>
      <c r="AV470" s="503"/>
      <c r="AW470" s="503"/>
      <c r="AX470" s="503"/>
      <c r="AY470" s="504"/>
      <c r="AZ470" s="393"/>
      <c r="BA470" s="394"/>
      <c r="BB470" s="394"/>
      <c r="BC470" s="394"/>
      <c r="BD470" s="394"/>
      <c r="BE470" s="395"/>
    </row>
    <row r="471" spans="2:57" ht="15" customHeight="1">
      <c r="B471" s="5"/>
      <c r="C471" s="49"/>
      <c r="D471" s="448"/>
      <c r="E471" s="449"/>
      <c r="F471" s="449"/>
      <c r="G471" s="449"/>
      <c r="H471" s="449"/>
      <c r="I471" s="449"/>
      <c r="J471" s="449"/>
      <c r="K471" s="449"/>
      <c r="L471" s="449"/>
      <c r="M471" s="449"/>
      <c r="N471" s="449"/>
      <c r="O471" s="449"/>
      <c r="P471" s="449"/>
      <c r="Q471" s="449"/>
      <c r="R471" s="450"/>
      <c r="S471" s="458" t="s">
        <v>253</v>
      </c>
      <c r="T471" s="459"/>
      <c r="U471" s="459"/>
      <c r="V471" s="459"/>
      <c r="W471" s="459"/>
      <c r="X471" s="459"/>
      <c r="Y471" s="459"/>
      <c r="Z471" s="459"/>
      <c r="AA471" s="459"/>
      <c r="AB471" s="459"/>
      <c r="AC471" s="459"/>
      <c r="AD471" s="459"/>
      <c r="AE471" s="459"/>
      <c r="AF471" s="460"/>
      <c r="AG471" s="496"/>
      <c r="AH471" s="497"/>
      <c r="AI471" s="497"/>
      <c r="AJ471" s="497"/>
      <c r="AK471" s="497"/>
      <c r="AL471" s="497"/>
      <c r="AM471" s="498"/>
      <c r="AN471" s="314"/>
      <c r="AO471" s="315"/>
      <c r="AP471" s="315"/>
      <c r="AQ471" s="315"/>
      <c r="AR471" s="315"/>
      <c r="AS471" s="316"/>
      <c r="AT471" s="320"/>
      <c r="AU471" s="321"/>
      <c r="AV471" s="321"/>
      <c r="AW471" s="321"/>
      <c r="AX471" s="321"/>
      <c r="AY471" s="322"/>
      <c r="AZ471" s="326"/>
      <c r="BA471" s="327"/>
      <c r="BB471" s="327"/>
      <c r="BC471" s="327"/>
      <c r="BD471" s="327"/>
      <c r="BE471" s="328"/>
    </row>
    <row r="472" spans="2:57" ht="15" customHeight="1">
      <c r="C472" s="2" t="s">
        <v>327</v>
      </c>
    </row>
    <row r="473" spans="2:57" ht="15" customHeight="1">
      <c r="B473" s="5"/>
      <c r="C473" s="49"/>
      <c r="D473" s="347" t="s">
        <v>148</v>
      </c>
      <c r="E473" s="526"/>
      <c r="F473" s="526"/>
      <c r="G473" s="526"/>
      <c r="H473" s="526"/>
      <c r="I473" s="526"/>
      <c r="J473" s="526"/>
      <c r="K473" s="526"/>
      <c r="L473" s="526"/>
      <c r="M473" s="526"/>
      <c r="N473" s="526"/>
      <c r="O473" s="527"/>
      <c r="P473" s="534" t="s">
        <v>257</v>
      </c>
      <c r="Q473" s="535"/>
      <c r="R473" s="535"/>
      <c r="S473" s="329" t="s">
        <v>149</v>
      </c>
      <c r="T473" s="330"/>
      <c r="U473" s="330"/>
      <c r="V473" s="330"/>
      <c r="W473" s="330"/>
      <c r="X473" s="330"/>
      <c r="Y473" s="330"/>
      <c r="Z473" s="330"/>
      <c r="AA473" s="330"/>
      <c r="AB473" s="330"/>
      <c r="AC473" s="330"/>
      <c r="AD473" s="330"/>
      <c r="AE473" s="330"/>
      <c r="AF473" s="331"/>
      <c r="AG473" s="536" t="s">
        <v>157</v>
      </c>
      <c r="AH473" s="537"/>
      <c r="AI473" s="537"/>
      <c r="AJ473" s="537"/>
      <c r="AK473" s="537"/>
      <c r="AL473" s="537"/>
      <c r="AM473" s="538"/>
      <c r="AN473" s="505" t="s">
        <v>239</v>
      </c>
      <c r="AO473" s="545"/>
      <c r="AP473" s="545"/>
      <c r="AQ473" s="545"/>
      <c r="AR473" s="545"/>
      <c r="AS473" s="546"/>
      <c r="AT473" s="553" t="s">
        <v>159</v>
      </c>
      <c r="AU473" s="554"/>
      <c r="AV473" s="554"/>
      <c r="AW473" s="554"/>
      <c r="AX473" s="554"/>
      <c r="AY473" s="555"/>
      <c r="AZ473" s="505" t="s">
        <v>160</v>
      </c>
      <c r="BA473" s="506"/>
      <c r="BB473" s="506"/>
      <c r="BC473" s="506"/>
      <c r="BD473" s="506"/>
      <c r="BE473" s="507"/>
    </row>
    <row r="474" spans="2:57" ht="15" customHeight="1">
      <c r="B474" s="5"/>
      <c r="C474" s="49"/>
      <c r="D474" s="528"/>
      <c r="E474" s="529"/>
      <c r="F474" s="529"/>
      <c r="G474" s="529"/>
      <c r="H474" s="529"/>
      <c r="I474" s="529"/>
      <c r="J474" s="529"/>
      <c r="K474" s="529"/>
      <c r="L474" s="529"/>
      <c r="M474" s="529"/>
      <c r="N474" s="529"/>
      <c r="O474" s="530"/>
      <c r="P474" s="535"/>
      <c r="Q474" s="535"/>
      <c r="R474" s="535"/>
      <c r="S474" s="332"/>
      <c r="T474" s="333"/>
      <c r="U474" s="333"/>
      <c r="V474" s="333"/>
      <c r="W474" s="333"/>
      <c r="X474" s="333"/>
      <c r="Y474" s="333"/>
      <c r="Z474" s="333"/>
      <c r="AA474" s="333"/>
      <c r="AB474" s="333"/>
      <c r="AC474" s="333"/>
      <c r="AD474" s="333"/>
      <c r="AE474" s="333"/>
      <c r="AF474" s="334"/>
      <c r="AG474" s="539"/>
      <c r="AH474" s="540"/>
      <c r="AI474" s="540"/>
      <c r="AJ474" s="540"/>
      <c r="AK474" s="540"/>
      <c r="AL474" s="540"/>
      <c r="AM474" s="541"/>
      <c r="AN474" s="547"/>
      <c r="AO474" s="548"/>
      <c r="AP474" s="548"/>
      <c r="AQ474" s="548"/>
      <c r="AR474" s="548"/>
      <c r="AS474" s="549"/>
      <c r="AT474" s="556"/>
      <c r="AU474" s="557"/>
      <c r="AV474" s="557"/>
      <c r="AW474" s="557"/>
      <c r="AX474" s="557"/>
      <c r="AY474" s="558"/>
      <c r="AZ474" s="508"/>
      <c r="BA474" s="509"/>
      <c r="BB474" s="509"/>
      <c r="BC474" s="509"/>
      <c r="BD474" s="509"/>
      <c r="BE474" s="510"/>
    </row>
    <row r="475" spans="2:57" ht="15" customHeight="1">
      <c r="B475" s="5"/>
      <c r="C475" s="49"/>
      <c r="D475" s="531"/>
      <c r="E475" s="532"/>
      <c r="F475" s="532"/>
      <c r="G475" s="532"/>
      <c r="H475" s="532"/>
      <c r="I475" s="532"/>
      <c r="J475" s="532"/>
      <c r="K475" s="532"/>
      <c r="L475" s="532"/>
      <c r="M475" s="532"/>
      <c r="N475" s="532"/>
      <c r="O475" s="533"/>
      <c r="P475" s="535"/>
      <c r="Q475" s="535"/>
      <c r="R475" s="535"/>
      <c r="S475" s="335"/>
      <c r="T475" s="336"/>
      <c r="U475" s="336"/>
      <c r="V475" s="336"/>
      <c r="W475" s="336"/>
      <c r="X475" s="336"/>
      <c r="Y475" s="336"/>
      <c r="Z475" s="336"/>
      <c r="AA475" s="336"/>
      <c r="AB475" s="336"/>
      <c r="AC475" s="336"/>
      <c r="AD475" s="336"/>
      <c r="AE475" s="336"/>
      <c r="AF475" s="337"/>
      <c r="AG475" s="542"/>
      <c r="AH475" s="543"/>
      <c r="AI475" s="543"/>
      <c r="AJ475" s="543"/>
      <c r="AK475" s="543"/>
      <c r="AL475" s="543"/>
      <c r="AM475" s="544"/>
      <c r="AN475" s="550"/>
      <c r="AO475" s="551"/>
      <c r="AP475" s="551"/>
      <c r="AQ475" s="551"/>
      <c r="AR475" s="551"/>
      <c r="AS475" s="552"/>
      <c r="AT475" s="559"/>
      <c r="AU475" s="560"/>
      <c r="AV475" s="560"/>
      <c r="AW475" s="560"/>
      <c r="AX475" s="560"/>
      <c r="AY475" s="561"/>
      <c r="AZ475" s="511"/>
      <c r="BA475" s="512"/>
      <c r="BB475" s="512"/>
      <c r="BC475" s="512"/>
      <c r="BD475" s="512"/>
      <c r="BE475" s="513"/>
    </row>
    <row r="476" spans="2:57" ht="15" customHeight="1">
      <c r="B476" s="5"/>
      <c r="C476" s="49"/>
      <c r="D476" s="445"/>
      <c r="E476" s="446"/>
      <c r="F476" s="446"/>
      <c r="G476" s="446"/>
      <c r="H476" s="446"/>
      <c r="I476" s="446"/>
      <c r="J476" s="446"/>
      <c r="K476" s="446"/>
      <c r="L476" s="446"/>
      <c r="M476" s="446"/>
      <c r="N476" s="446"/>
      <c r="O476" s="447"/>
      <c r="P476" s="514" t="s">
        <v>67</v>
      </c>
      <c r="Q476" s="515"/>
      <c r="R476" s="516"/>
      <c r="S476" s="420"/>
      <c r="T476" s="421"/>
      <c r="U476" s="421"/>
      <c r="V476" s="421"/>
      <c r="W476" s="421"/>
      <c r="X476" s="421"/>
      <c r="Y476" s="421"/>
      <c r="Z476" s="421"/>
      <c r="AA476" s="421"/>
      <c r="AB476" s="421"/>
      <c r="AC476" s="421"/>
      <c r="AD476" s="421"/>
      <c r="AE476" s="421"/>
      <c r="AF476" s="422"/>
      <c r="AG476" s="490"/>
      <c r="AH476" s="491"/>
      <c r="AI476" s="491"/>
      <c r="AJ476" s="491"/>
      <c r="AK476" s="491"/>
      <c r="AL476" s="491"/>
      <c r="AM476" s="492"/>
      <c r="AN476" s="311"/>
      <c r="AO476" s="312"/>
      <c r="AP476" s="312"/>
      <c r="AQ476" s="312"/>
      <c r="AR476" s="312"/>
      <c r="AS476" s="313"/>
      <c r="AT476" s="317"/>
      <c r="AU476" s="318"/>
      <c r="AV476" s="318"/>
      <c r="AW476" s="318"/>
      <c r="AX476" s="318"/>
      <c r="AY476" s="319"/>
      <c r="AZ476" s="323">
        <f>AN476*AT476</f>
        <v>0</v>
      </c>
      <c r="BA476" s="324"/>
      <c r="BB476" s="324"/>
      <c r="BC476" s="324"/>
      <c r="BD476" s="324"/>
      <c r="BE476" s="325"/>
    </row>
    <row r="477" spans="2:57" ht="15" customHeight="1">
      <c r="B477" s="5"/>
      <c r="C477" s="49"/>
      <c r="D477" s="475"/>
      <c r="E477" s="476"/>
      <c r="F477" s="476"/>
      <c r="G477" s="476"/>
      <c r="H477" s="476"/>
      <c r="I477" s="476"/>
      <c r="J477" s="476"/>
      <c r="K477" s="476"/>
      <c r="L477" s="476"/>
      <c r="M477" s="476"/>
      <c r="N477" s="476"/>
      <c r="O477" s="477"/>
      <c r="P477" s="517"/>
      <c r="Q477" s="518"/>
      <c r="R477" s="519"/>
      <c r="S477" s="523"/>
      <c r="T477" s="524"/>
      <c r="U477" s="524"/>
      <c r="V477" s="524"/>
      <c r="W477" s="524"/>
      <c r="X477" s="524"/>
      <c r="Y477" s="524"/>
      <c r="Z477" s="524"/>
      <c r="AA477" s="524"/>
      <c r="AB477" s="524"/>
      <c r="AC477" s="524"/>
      <c r="AD477" s="524"/>
      <c r="AE477" s="524"/>
      <c r="AF477" s="525"/>
      <c r="AG477" s="493"/>
      <c r="AH477" s="494"/>
      <c r="AI477" s="494"/>
      <c r="AJ477" s="494"/>
      <c r="AK477" s="494"/>
      <c r="AL477" s="494"/>
      <c r="AM477" s="495"/>
      <c r="AN477" s="499"/>
      <c r="AO477" s="500"/>
      <c r="AP477" s="500"/>
      <c r="AQ477" s="500"/>
      <c r="AR477" s="500"/>
      <c r="AS477" s="501"/>
      <c r="AT477" s="502"/>
      <c r="AU477" s="503"/>
      <c r="AV477" s="503"/>
      <c r="AW477" s="503"/>
      <c r="AX477" s="503"/>
      <c r="AY477" s="504"/>
      <c r="AZ477" s="393"/>
      <c r="BA477" s="394"/>
      <c r="BB477" s="394"/>
      <c r="BC477" s="394"/>
      <c r="BD477" s="394"/>
      <c r="BE477" s="395"/>
    </row>
    <row r="478" spans="2:57" ht="15" customHeight="1">
      <c r="B478" s="5"/>
      <c r="C478" s="49"/>
      <c r="D478" s="448"/>
      <c r="E478" s="449"/>
      <c r="F478" s="449"/>
      <c r="G478" s="449"/>
      <c r="H478" s="449"/>
      <c r="I478" s="449"/>
      <c r="J478" s="449"/>
      <c r="K478" s="449"/>
      <c r="L478" s="449"/>
      <c r="M478" s="449"/>
      <c r="N478" s="449"/>
      <c r="O478" s="450"/>
      <c r="P478" s="520"/>
      <c r="Q478" s="521"/>
      <c r="R478" s="522"/>
      <c r="S478" s="458" t="s">
        <v>253</v>
      </c>
      <c r="T478" s="459"/>
      <c r="U478" s="459"/>
      <c r="V478" s="459"/>
      <c r="W478" s="459"/>
      <c r="X478" s="459"/>
      <c r="Y478" s="459"/>
      <c r="Z478" s="459"/>
      <c r="AA478" s="459"/>
      <c r="AB478" s="459"/>
      <c r="AC478" s="459"/>
      <c r="AD478" s="459"/>
      <c r="AE478" s="459"/>
      <c r="AF478" s="460"/>
      <c r="AG478" s="496"/>
      <c r="AH478" s="497"/>
      <c r="AI478" s="497"/>
      <c r="AJ478" s="497"/>
      <c r="AK478" s="497"/>
      <c r="AL478" s="497"/>
      <c r="AM478" s="498"/>
      <c r="AN478" s="314"/>
      <c r="AO478" s="315"/>
      <c r="AP478" s="315"/>
      <c r="AQ478" s="315"/>
      <c r="AR478" s="315"/>
      <c r="AS478" s="316"/>
      <c r="AT478" s="320"/>
      <c r="AU478" s="321"/>
      <c r="AV478" s="321"/>
      <c r="AW478" s="321"/>
      <c r="AX478" s="321"/>
      <c r="AY478" s="322"/>
      <c r="AZ478" s="326"/>
      <c r="BA478" s="327"/>
      <c r="BB478" s="327"/>
      <c r="BC478" s="327"/>
      <c r="BD478" s="327"/>
      <c r="BE478" s="328"/>
    </row>
    <row r="479" spans="2:57" ht="15" customHeight="1">
      <c r="B479" s="5"/>
      <c r="C479" s="49"/>
      <c r="D479" s="445"/>
      <c r="E479" s="446"/>
      <c r="F479" s="446"/>
      <c r="G479" s="446"/>
      <c r="H479" s="446"/>
      <c r="I479" s="446"/>
      <c r="J479" s="446"/>
      <c r="K479" s="446"/>
      <c r="L479" s="446"/>
      <c r="M479" s="446"/>
      <c r="N479" s="446"/>
      <c r="O479" s="447"/>
      <c r="P479" s="478" t="s">
        <v>258</v>
      </c>
      <c r="Q479" s="479"/>
      <c r="R479" s="480"/>
      <c r="S479" s="299"/>
      <c r="T479" s="300"/>
      <c r="U479" s="300"/>
      <c r="V479" s="300"/>
      <c r="W479" s="300"/>
      <c r="X479" s="300"/>
      <c r="Y479" s="300"/>
      <c r="Z479" s="300"/>
      <c r="AA479" s="300"/>
      <c r="AB479" s="300"/>
      <c r="AC479" s="300"/>
      <c r="AD479" s="300"/>
      <c r="AE479" s="300"/>
      <c r="AF479" s="301"/>
      <c r="AG479" s="490"/>
      <c r="AH479" s="491"/>
      <c r="AI479" s="491"/>
      <c r="AJ479" s="491"/>
      <c r="AK479" s="491"/>
      <c r="AL479" s="491"/>
      <c r="AM479" s="492"/>
      <c r="AN479" s="311"/>
      <c r="AO479" s="312"/>
      <c r="AP479" s="312"/>
      <c r="AQ479" s="312"/>
      <c r="AR479" s="312"/>
      <c r="AS479" s="313"/>
      <c r="AT479" s="317"/>
      <c r="AU479" s="318"/>
      <c r="AV479" s="318"/>
      <c r="AW479" s="318"/>
      <c r="AX479" s="318"/>
      <c r="AY479" s="319"/>
      <c r="AZ479" s="323">
        <f>AN479*AT479</f>
        <v>0</v>
      </c>
      <c r="BA479" s="324"/>
      <c r="BB479" s="324"/>
      <c r="BC479" s="324"/>
      <c r="BD479" s="324"/>
      <c r="BE479" s="325"/>
    </row>
    <row r="480" spans="2:57" ht="15" customHeight="1">
      <c r="B480" s="5"/>
      <c r="C480" s="49"/>
      <c r="D480" s="475"/>
      <c r="E480" s="476"/>
      <c r="F480" s="476"/>
      <c r="G480" s="476"/>
      <c r="H480" s="476"/>
      <c r="I480" s="476"/>
      <c r="J480" s="476"/>
      <c r="K480" s="476"/>
      <c r="L480" s="476"/>
      <c r="M480" s="476"/>
      <c r="N480" s="476"/>
      <c r="O480" s="477"/>
      <c r="P480" s="481"/>
      <c r="Q480" s="482"/>
      <c r="R480" s="483"/>
      <c r="S480" s="487"/>
      <c r="T480" s="488"/>
      <c r="U480" s="488"/>
      <c r="V480" s="488"/>
      <c r="W480" s="488"/>
      <c r="X480" s="488"/>
      <c r="Y480" s="488"/>
      <c r="Z480" s="488"/>
      <c r="AA480" s="488"/>
      <c r="AB480" s="488"/>
      <c r="AC480" s="488"/>
      <c r="AD480" s="488"/>
      <c r="AE480" s="488"/>
      <c r="AF480" s="489"/>
      <c r="AG480" s="493"/>
      <c r="AH480" s="494"/>
      <c r="AI480" s="494"/>
      <c r="AJ480" s="494"/>
      <c r="AK480" s="494"/>
      <c r="AL480" s="494"/>
      <c r="AM480" s="495"/>
      <c r="AN480" s="499"/>
      <c r="AO480" s="500"/>
      <c r="AP480" s="500"/>
      <c r="AQ480" s="500"/>
      <c r="AR480" s="500"/>
      <c r="AS480" s="501"/>
      <c r="AT480" s="502"/>
      <c r="AU480" s="503"/>
      <c r="AV480" s="503"/>
      <c r="AW480" s="503"/>
      <c r="AX480" s="503"/>
      <c r="AY480" s="504"/>
      <c r="AZ480" s="393"/>
      <c r="BA480" s="394"/>
      <c r="BB480" s="394"/>
      <c r="BC480" s="394"/>
      <c r="BD480" s="394"/>
      <c r="BE480" s="395"/>
    </row>
    <row r="481" spans="1:63" ht="15" customHeight="1">
      <c r="B481" s="5"/>
      <c r="C481" s="49"/>
      <c r="D481" s="448"/>
      <c r="E481" s="449"/>
      <c r="F481" s="449"/>
      <c r="G481" s="449"/>
      <c r="H481" s="449"/>
      <c r="I481" s="449"/>
      <c r="J481" s="449"/>
      <c r="K481" s="449"/>
      <c r="L481" s="449"/>
      <c r="M481" s="449"/>
      <c r="N481" s="449"/>
      <c r="O481" s="450"/>
      <c r="P481" s="484"/>
      <c r="Q481" s="485"/>
      <c r="R481" s="486"/>
      <c r="S481" s="458" t="s">
        <v>253</v>
      </c>
      <c r="T481" s="459"/>
      <c r="U481" s="459"/>
      <c r="V481" s="459"/>
      <c r="W481" s="459"/>
      <c r="X481" s="459"/>
      <c r="Y481" s="459"/>
      <c r="Z481" s="459"/>
      <c r="AA481" s="459"/>
      <c r="AB481" s="459"/>
      <c r="AC481" s="459"/>
      <c r="AD481" s="459"/>
      <c r="AE481" s="459"/>
      <c r="AF481" s="460"/>
      <c r="AG481" s="496"/>
      <c r="AH481" s="497"/>
      <c r="AI481" s="497"/>
      <c r="AJ481" s="497"/>
      <c r="AK481" s="497"/>
      <c r="AL481" s="497"/>
      <c r="AM481" s="498"/>
      <c r="AN481" s="314"/>
      <c r="AO481" s="315"/>
      <c r="AP481" s="315"/>
      <c r="AQ481" s="315"/>
      <c r="AR481" s="315"/>
      <c r="AS481" s="316"/>
      <c r="AT481" s="320"/>
      <c r="AU481" s="321"/>
      <c r="AV481" s="321"/>
      <c r="AW481" s="321"/>
      <c r="AX481" s="321"/>
      <c r="AY481" s="322"/>
      <c r="AZ481" s="326"/>
      <c r="BA481" s="327"/>
      <c r="BB481" s="327"/>
      <c r="BC481" s="327"/>
      <c r="BD481" s="327"/>
      <c r="BE481" s="328"/>
      <c r="BF481" s="125"/>
      <c r="BG481" s="5"/>
      <c r="BH481" s="5"/>
      <c r="BI481" s="5"/>
      <c r="BJ481" s="5"/>
      <c r="BK481" s="5"/>
    </row>
    <row r="482" spans="1:63" ht="15" customHeight="1">
      <c r="B482" s="5"/>
      <c r="C482" s="5"/>
      <c r="D482" s="461" t="s">
        <v>259</v>
      </c>
      <c r="E482" s="461"/>
      <c r="F482" s="461"/>
      <c r="G482" s="461"/>
      <c r="H482" s="461"/>
      <c r="I482" s="461"/>
      <c r="J482" s="461"/>
      <c r="K482" s="461"/>
      <c r="L482" s="461"/>
      <c r="M482" s="461"/>
      <c r="N482" s="461"/>
      <c r="O482" s="461"/>
      <c r="P482" s="461"/>
      <c r="Q482" s="461"/>
      <c r="R482" s="461"/>
      <c r="S482" s="461"/>
      <c r="T482" s="461"/>
      <c r="U482" s="461"/>
      <c r="V482" s="461"/>
      <c r="W482" s="461"/>
      <c r="X482" s="461"/>
      <c r="Y482" s="461"/>
      <c r="Z482" s="461"/>
      <c r="AA482" s="461"/>
      <c r="AB482" s="461"/>
      <c r="AC482" s="461"/>
      <c r="AD482" s="461"/>
      <c r="AE482" s="461"/>
      <c r="AF482" s="461"/>
      <c r="AG482" s="461"/>
      <c r="AH482" s="462"/>
      <c r="AI482" s="329" t="s">
        <v>260</v>
      </c>
      <c r="AJ482" s="330"/>
      <c r="AK482" s="330"/>
      <c r="AL482" s="330"/>
      <c r="AM482" s="330"/>
      <c r="AN482" s="330"/>
      <c r="AO482" s="330"/>
      <c r="AP482" s="330"/>
      <c r="AQ482" s="330"/>
      <c r="AR482" s="330"/>
      <c r="AS482" s="330"/>
      <c r="AT482" s="331"/>
      <c r="AU482" s="465">
        <f>SUM(AZ476:BE481)</f>
        <v>0</v>
      </c>
      <c r="AV482" s="466"/>
      <c r="AW482" s="466"/>
      <c r="AX482" s="466"/>
      <c r="AY482" s="466"/>
      <c r="AZ482" s="466"/>
      <c r="BA482" s="466"/>
      <c r="BB482" s="466"/>
      <c r="BC482" s="466"/>
      <c r="BD482" s="466"/>
      <c r="BE482" s="467"/>
      <c r="BF482" s="5"/>
      <c r="BG482" s="5"/>
      <c r="BH482" s="5"/>
      <c r="BI482" s="5"/>
      <c r="BJ482" s="5"/>
      <c r="BK482" s="5"/>
    </row>
    <row r="483" spans="1:63" ht="15" customHeight="1">
      <c r="B483" s="5"/>
      <c r="C483" s="5"/>
      <c r="D483" s="463"/>
      <c r="E483" s="463"/>
      <c r="F483" s="463"/>
      <c r="G483" s="463"/>
      <c r="H483" s="463"/>
      <c r="I483" s="463"/>
      <c r="J483" s="463"/>
      <c r="K483" s="463"/>
      <c r="L483" s="463"/>
      <c r="M483" s="463"/>
      <c r="N483" s="463"/>
      <c r="O483" s="463"/>
      <c r="P483" s="463"/>
      <c r="Q483" s="463"/>
      <c r="R483" s="463"/>
      <c r="S483" s="463"/>
      <c r="T483" s="463"/>
      <c r="U483" s="463"/>
      <c r="V483" s="463"/>
      <c r="W483" s="463"/>
      <c r="X483" s="463"/>
      <c r="Y483" s="463"/>
      <c r="Z483" s="463"/>
      <c r="AA483" s="463"/>
      <c r="AB483" s="463"/>
      <c r="AC483" s="463"/>
      <c r="AD483" s="463"/>
      <c r="AE483" s="463"/>
      <c r="AF483" s="463"/>
      <c r="AG483" s="463"/>
      <c r="AH483" s="464"/>
      <c r="AI483" s="332"/>
      <c r="AJ483" s="333"/>
      <c r="AK483" s="333"/>
      <c r="AL483" s="333"/>
      <c r="AM483" s="333"/>
      <c r="AN483" s="333"/>
      <c r="AO483" s="333"/>
      <c r="AP483" s="333"/>
      <c r="AQ483" s="333"/>
      <c r="AR483" s="333"/>
      <c r="AS483" s="333"/>
      <c r="AT483" s="334"/>
      <c r="AU483" s="468"/>
      <c r="AV483" s="469"/>
      <c r="AW483" s="469"/>
      <c r="AX483" s="469"/>
      <c r="AY483" s="469"/>
      <c r="AZ483" s="469"/>
      <c r="BA483" s="469"/>
      <c r="BB483" s="469"/>
      <c r="BC483" s="469"/>
      <c r="BD483" s="469"/>
      <c r="BE483" s="470"/>
      <c r="BF483" s="5"/>
      <c r="BG483" s="5"/>
      <c r="BH483" s="5"/>
      <c r="BI483" s="5"/>
      <c r="BJ483" s="5"/>
      <c r="BK483" s="5"/>
    </row>
    <row r="484" spans="1:63" ht="15" customHeight="1">
      <c r="B484" s="5"/>
      <c r="C484" s="5"/>
      <c r="D484" s="463"/>
      <c r="E484" s="463"/>
      <c r="F484" s="463"/>
      <c r="G484" s="463"/>
      <c r="H484" s="463"/>
      <c r="I484" s="463"/>
      <c r="J484" s="463"/>
      <c r="K484" s="463"/>
      <c r="L484" s="463"/>
      <c r="M484" s="463"/>
      <c r="N484" s="463"/>
      <c r="O484" s="463"/>
      <c r="P484" s="463"/>
      <c r="Q484" s="463"/>
      <c r="R484" s="463"/>
      <c r="S484" s="463"/>
      <c r="T484" s="463"/>
      <c r="U484" s="463"/>
      <c r="V484" s="463"/>
      <c r="W484" s="463"/>
      <c r="X484" s="463"/>
      <c r="Y484" s="463"/>
      <c r="Z484" s="463"/>
      <c r="AA484" s="463"/>
      <c r="AB484" s="463"/>
      <c r="AC484" s="463"/>
      <c r="AD484" s="463"/>
      <c r="AE484" s="463"/>
      <c r="AF484" s="463"/>
      <c r="AG484" s="463"/>
      <c r="AH484" s="464"/>
      <c r="AI484" s="335"/>
      <c r="AJ484" s="336"/>
      <c r="AK484" s="336"/>
      <c r="AL484" s="336"/>
      <c r="AM484" s="336"/>
      <c r="AN484" s="336"/>
      <c r="AO484" s="336"/>
      <c r="AP484" s="336"/>
      <c r="AQ484" s="336"/>
      <c r="AR484" s="336"/>
      <c r="AS484" s="336"/>
      <c r="AT484" s="337"/>
      <c r="AU484" s="471"/>
      <c r="AV484" s="472"/>
      <c r="AW484" s="472"/>
      <c r="AX484" s="472"/>
      <c r="AY484" s="472"/>
      <c r="AZ484" s="472"/>
      <c r="BA484" s="472"/>
      <c r="BB484" s="472"/>
      <c r="BC484" s="472"/>
      <c r="BD484" s="472"/>
      <c r="BE484" s="473"/>
      <c r="BF484" s="5"/>
      <c r="BG484" s="5"/>
      <c r="BH484" s="5"/>
      <c r="BI484" s="5"/>
      <c r="BJ484" s="5"/>
      <c r="BK484" s="5"/>
    </row>
    <row r="485" spans="1:63" ht="15" customHeight="1">
      <c r="B485" s="5"/>
      <c r="C485" s="5"/>
      <c r="D485" s="474"/>
      <c r="E485" s="474"/>
      <c r="F485" s="474"/>
      <c r="G485" s="474"/>
      <c r="H485" s="474"/>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4"/>
      <c r="AL485" s="474"/>
      <c r="AM485" s="474"/>
      <c r="AN485" s="474"/>
      <c r="AO485" s="474"/>
      <c r="AP485" s="474"/>
      <c r="AQ485" s="474"/>
      <c r="AR485" s="474"/>
      <c r="AS485" s="474"/>
      <c r="AT485" s="474"/>
      <c r="AU485" s="474"/>
      <c r="AV485" s="474"/>
      <c r="AW485" s="474"/>
      <c r="AX485" s="474"/>
      <c r="AY485" s="474"/>
      <c r="AZ485" s="474"/>
      <c r="BA485" s="474"/>
      <c r="BB485" s="474"/>
      <c r="BC485" s="474"/>
      <c r="BD485" s="474"/>
      <c r="BE485" s="474"/>
      <c r="BF485" s="474"/>
      <c r="BG485" s="474"/>
      <c r="BH485" s="126"/>
      <c r="BI485" s="126"/>
      <c r="BJ485" s="126"/>
      <c r="BK485" s="126"/>
    </row>
    <row r="486" spans="1:63" ht="3" customHeight="1">
      <c r="B486" s="5"/>
      <c r="C486" s="5"/>
      <c r="D486" s="85"/>
      <c r="E486" s="50"/>
      <c r="F486" s="50"/>
      <c r="G486" s="50"/>
      <c r="H486" s="50"/>
      <c r="I486" s="5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85"/>
      <c r="AH486" s="85"/>
      <c r="AI486" s="85"/>
      <c r="AJ486" s="85"/>
      <c r="AK486" s="85"/>
      <c r="AL486" s="85"/>
      <c r="AM486" s="85"/>
      <c r="AN486" s="19"/>
      <c r="AO486" s="19"/>
      <c r="AP486" s="19"/>
      <c r="AQ486" s="19"/>
      <c r="AR486" s="19"/>
      <c r="AS486" s="19"/>
      <c r="AT486" s="19"/>
      <c r="AU486" s="19"/>
      <c r="AV486" s="19"/>
      <c r="AW486" s="19"/>
      <c r="AX486" s="19"/>
      <c r="AY486" s="19"/>
      <c r="AZ486" s="19"/>
      <c r="BA486" s="19"/>
      <c r="BB486" s="19"/>
      <c r="BC486" s="19"/>
      <c r="BD486" s="19"/>
      <c r="BE486" s="19"/>
    </row>
    <row r="487" spans="1:63" ht="15" customHeight="1">
      <c r="A487" s="2" t="s">
        <v>328</v>
      </c>
    </row>
    <row r="488" spans="1:63" ht="15" customHeight="1">
      <c r="B488" s="2" t="s">
        <v>261</v>
      </c>
    </row>
    <row r="489" spans="1:63" ht="15" customHeight="1">
      <c r="D489" s="45" t="s">
        <v>262</v>
      </c>
    </row>
    <row r="490" spans="1:63" ht="15" customHeight="1">
      <c r="B490" s="5"/>
      <c r="C490" s="49"/>
      <c r="D490" s="329" t="s">
        <v>149</v>
      </c>
      <c r="E490" s="330"/>
      <c r="F490" s="330"/>
      <c r="G490" s="330"/>
      <c r="H490" s="330"/>
      <c r="I490" s="330"/>
      <c r="J490" s="330"/>
      <c r="K490" s="330"/>
      <c r="L490" s="330"/>
      <c r="M490" s="330"/>
      <c r="N490" s="330"/>
      <c r="O490" s="330"/>
      <c r="P490" s="330"/>
      <c r="Q490" s="330"/>
      <c r="R490" s="330"/>
      <c r="S490" s="330"/>
      <c r="T490" s="330"/>
      <c r="U490" s="330"/>
      <c r="V490" s="330"/>
      <c r="W490" s="330"/>
      <c r="X490" s="330"/>
      <c r="Y490" s="330"/>
      <c r="Z490" s="331"/>
      <c r="AA490" s="438" t="s">
        <v>157</v>
      </c>
      <c r="AB490" s="439"/>
      <c r="AC490" s="439"/>
      <c r="AD490" s="439"/>
      <c r="AE490" s="439"/>
      <c r="AF490" s="439"/>
      <c r="AG490" s="347" t="s">
        <v>263</v>
      </c>
      <c r="AH490" s="330"/>
      <c r="AI490" s="330"/>
      <c r="AJ490" s="330"/>
      <c r="AK490" s="330"/>
      <c r="AL490" s="330"/>
      <c r="AM490" s="331"/>
      <c r="AN490" s="348" t="s">
        <v>264</v>
      </c>
      <c r="AO490" s="348"/>
      <c r="AP490" s="348"/>
      <c r="AQ490" s="348"/>
      <c r="AR490" s="348"/>
      <c r="AS490" s="348"/>
      <c r="AT490" s="348"/>
      <c r="AU490" s="349" t="s">
        <v>153</v>
      </c>
      <c r="AV490" s="349"/>
      <c r="AW490" s="349"/>
      <c r="AX490" s="349"/>
      <c r="AY490" s="349"/>
      <c r="AZ490" s="349"/>
      <c r="BA490" s="127"/>
      <c r="BB490" s="128"/>
      <c r="BC490" s="128"/>
      <c r="BD490" s="128"/>
      <c r="BE490" s="128"/>
      <c r="BF490" s="128"/>
    </row>
    <row r="491" spans="1:63" ht="15" customHeight="1">
      <c r="B491" s="5"/>
      <c r="C491" s="49"/>
      <c r="D491" s="332"/>
      <c r="E491" s="333"/>
      <c r="F491" s="333"/>
      <c r="G491" s="333"/>
      <c r="H491" s="333"/>
      <c r="I491" s="333"/>
      <c r="J491" s="333"/>
      <c r="K491" s="333"/>
      <c r="L491" s="333"/>
      <c r="M491" s="333"/>
      <c r="N491" s="333"/>
      <c r="O491" s="333"/>
      <c r="P491" s="333"/>
      <c r="Q491" s="333"/>
      <c r="R491" s="333"/>
      <c r="S491" s="333"/>
      <c r="T491" s="333"/>
      <c r="U491" s="333"/>
      <c r="V491" s="333"/>
      <c r="W491" s="333"/>
      <c r="X491" s="333"/>
      <c r="Y491" s="333"/>
      <c r="Z491" s="334"/>
      <c r="AA491" s="439"/>
      <c r="AB491" s="439"/>
      <c r="AC491" s="439"/>
      <c r="AD491" s="439"/>
      <c r="AE491" s="439"/>
      <c r="AF491" s="439"/>
      <c r="AG491" s="332"/>
      <c r="AH491" s="333"/>
      <c r="AI491" s="333"/>
      <c r="AJ491" s="333"/>
      <c r="AK491" s="333"/>
      <c r="AL491" s="333"/>
      <c r="AM491" s="334"/>
      <c r="AN491" s="348"/>
      <c r="AO491" s="348"/>
      <c r="AP491" s="348"/>
      <c r="AQ491" s="348"/>
      <c r="AR491" s="348"/>
      <c r="AS491" s="348"/>
      <c r="AT491" s="348"/>
      <c r="AU491" s="349"/>
      <c r="AV491" s="349"/>
      <c r="AW491" s="349"/>
      <c r="AX491" s="349"/>
      <c r="AY491" s="349"/>
      <c r="AZ491" s="455"/>
      <c r="BA491" s="456"/>
      <c r="BB491" s="457"/>
      <c r="BC491" s="457"/>
      <c r="BD491" s="457"/>
      <c r="BE491" s="457"/>
      <c r="BF491" s="457"/>
      <c r="BG491" s="5"/>
      <c r="BH491" s="5"/>
    </row>
    <row r="492" spans="1:63" ht="15" customHeight="1">
      <c r="B492" s="5"/>
      <c r="C492" s="49"/>
      <c r="D492" s="335"/>
      <c r="E492" s="336"/>
      <c r="F492" s="336"/>
      <c r="G492" s="336"/>
      <c r="H492" s="336"/>
      <c r="I492" s="336"/>
      <c r="J492" s="336"/>
      <c r="K492" s="336"/>
      <c r="L492" s="336"/>
      <c r="M492" s="336"/>
      <c r="N492" s="336"/>
      <c r="O492" s="336"/>
      <c r="P492" s="336"/>
      <c r="Q492" s="336"/>
      <c r="R492" s="336"/>
      <c r="S492" s="336"/>
      <c r="T492" s="336"/>
      <c r="U492" s="336"/>
      <c r="V492" s="336"/>
      <c r="W492" s="336"/>
      <c r="X492" s="336"/>
      <c r="Y492" s="336"/>
      <c r="Z492" s="337"/>
      <c r="AA492" s="440"/>
      <c r="AB492" s="439"/>
      <c r="AC492" s="439"/>
      <c r="AD492" s="439"/>
      <c r="AE492" s="439"/>
      <c r="AF492" s="439"/>
      <c r="AG492" s="335"/>
      <c r="AH492" s="336"/>
      <c r="AI492" s="336"/>
      <c r="AJ492" s="336"/>
      <c r="AK492" s="336"/>
      <c r="AL492" s="336"/>
      <c r="AM492" s="337"/>
      <c r="AN492" s="348"/>
      <c r="AO492" s="348"/>
      <c r="AP492" s="348"/>
      <c r="AQ492" s="348"/>
      <c r="AR492" s="348"/>
      <c r="AS492" s="348"/>
      <c r="AT492" s="348"/>
      <c r="AU492" s="349"/>
      <c r="AV492" s="349"/>
      <c r="AW492" s="349"/>
      <c r="AX492" s="349"/>
      <c r="AY492" s="349"/>
      <c r="AZ492" s="455"/>
      <c r="BA492" s="456"/>
      <c r="BB492" s="457"/>
      <c r="BC492" s="457"/>
      <c r="BD492" s="457"/>
      <c r="BE492" s="457"/>
      <c r="BF492" s="457"/>
      <c r="BG492" s="5"/>
      <c r="BH492" s="5"/>
    </row>
    <row r="493" spans="1:63" s="63" customFormat="1" ht="15.75" customHeight="1">
      <c r="B493" s="58"/>
      <c r="C493" s="59"/>
      <c r="D493" s="420"/>
      <c r="E493" s="421"/>
      <c r="F493" s="421"/>
      <c r="G493" s="421"/>
      <c r="H493" s="421"/>
      <c r="I493" s="421"/>
      <c r="J493" s="421"/>
      <c r="K493" s="421"/>
      <c r="L493" s="421"/>
      <c r="M493" s="421"/>
      <c r="N493" s="421"/>
      <c r="O493" s="421"/>
      <c r="P493" s="421"/>
      <c r="Q493" s="421"/>
      <c r="R493" s="421"/>
      <c r="S493" s="421"/>
      <c r="T493" s="421"/>
      <c r="U493" s="421"/>
      <c r="V493" s="421"/>
      <c r="W493" s="421"/>
      <c r="X493" s="421"/>
      <c r="Y493" s="421"/>
      <c r="Z493" s="422"/>
      <c r="AA493" s="423"/>
      <c r="AB493" s="424"/>
      <c r="AC493" s="424"/>
      <c r="AD493" s="424"/>
      <c r="AE493" s="424"/>
      <c r="AF493" s="425"/>
      <c r="AG493" s="311"/>
      <c r="AH493" s="312"/>
      <c r="AI493" s="312"/>
      <c r="AJ493" s="312"/>
      <c r="AK493" s="312"/>
      <c r="AL493" s="312"/>
      <c r="AM493" s="313"/>
      <c r="AN493" s="429"/>
      <c r="AO493" s="429"/>
      <c r="AP493" s="429"/>
      <c r="AQ493" s="429"/>
      <c r="AR493" s="429"/>
      <c r="AS493" s="429"/>
      <c r="AT493" s="429"/>
      <c r="AU493" s="430">
        <f>AG493*AN493</f>
        <v>0</v>
      </c>
      <c r="AV493" s="431"/>
      <c r="AW493" s="431"/>
      <c r="AX493" s="431"/>
      <c r="AY493" s="431"/>
      <c r="AZ493" s="431"/>
      <c r="BA493" s="451"/>
      <c r="BB493" s="452"/>
      <c r="BC493" s="452"/>
      <c r="BD493" s="452"/>
      <c r="BE493" s="442"/>
      <c r="BF493" s="442"/>
      <c r="BG493" s="444"/>
      <c r="BH493" s="444"/>
    </row>
    <row r="494" spans="1:63" s="63" customFormat="1" ht="15.75" customHeight="1">
      <c r="B494" s="58"/>
      <c r="C494" s="59"/>
      <c r="D494" s="302"/>
      <c r="E494" s="303"/>
      <c r="F494" s="303"/>
      <c r="G494" s="303"/>
      <c r="H494" s="303"/>
      <c r="I494" s="303"/>
      <c r="J494" s="303"/>
      <c r="K494" s="303"/>
      <c r="L494" s="303"/>
      <c r="M494" s="303"/>
      <c r="N494" s="303"/>
      <c r="O494" s="303"/>
      <c r="P494" s="303"/>
      <c r="Q494" s="303"/>
      <c r="R494" s="303"/>
      <c r="S494" s="303"/>
      <c r="T494" s="303"/>
      <c r="U494" s="303"/>
      <c r="V494" s="303"/>
      <c r="W494" s="303"/>
      <c r="X494" s="303"/>
      <c r="Y494" s="303"/>
      <c r="Z494" s="304"/>
      <c r="AA494" s="426"/>
      <c r="AB494" s="427"/>
      <c r="AC494" s="427"/>
      <c r="AD494" s="427"/>
      <c r="AE494" s="427"/>
      <c r="AF494" s="428"/>
      <c r="AG494" s="314"/>
      <c r="AH494" s="315"/>
      <c r="AI494" s="315"/>
      <c r="AJ494" s="315"/>
      <c r="AK494" s="315"/>
      <c r="AL494" s="315"/>
      <c r="AM494" s="316"/>
      <c r="AN494" s="429"/>
      <c r="AO494" s="429"/>
      <c r="AP494" s="429"/>
      <c r="AQ494" s="429"/>
      <c r="AR494" s="429"/>
      <c r="AS494" s="429"/>
      <c r="AT494" s="429"/>
      <c r="AU494" s="433"/>
      <c r="AV494" s="434"/>
      <c r="AW494" s="434"/>
      <c r="AX494" s="434"/>
      <c r="AY494" s="434"/>
      <c r="AZ494" s="434"/>
      <c r="BA494" s="453"/>
      <c r="BB494" s="454"/>
      <c r="BC494" s="454"/>
      <c r="BD494" s="454"/>
      <c r="BE494" s="443"/>
      <c r="BF494" s="443"/>
      <c r="BG494" s="444"/>
      <c r="BH494" s="444"/>
    </row>
    <row r="495" spans="1:63" s="63" customFormat="1" ht="15.75" customHeight="1">
      <c r="B495" s="58"/>
      <c r="C495" s="58"/>
      <c r="D495" s="420"/>
      <c r="E495" s="421"/>
      <c r="F495" s="421"/>
      <c r="G495" s="421"/>
      <c r="H495" s="421"/>
      <c r="I495" s="421"/>
      <c r="J495" s="421"/>
      <c r="K495" s="421"/>
      <c r="L495" s="421"/>
      <c r="M495" s="421"/>
      <c r="N495" s="421"/>
      <c r="O495" s="421"/>
      <c r="P495" s="421"/>
      <c r="Q495" s="421"/>
      <c r="R495" s="421"/>
      <c r="S495" s="421"/>
      <c r="T495" s="421"/>
      <c r="U495" s="421"/>
      <c r="V495" s="421"/>
      <c r="W495" s="421"/>
      <c r="X495" s="421"/>
      <c r="Y495" s="421"/>
      <c r="Z495" s="422"/>
      <c r="AA495" s="423"/>
      <c r="AB495" s="424"/>
      <c r="AC495" s="424"/>
      <c r="AD495" s="424"/>
      <c r="AE495" s="424"/>
      <c r="AF495" s="425"/>
      <c r="AG495" s="311"/>
      <c r="AH495" s="312"/>
      <c r="AI495" s="312"/>
      <c r="AJ495" s="312"/>
      <c r="AK495" s="312"/>
      <c r="AL495" s="312"/>
      <c r="AM495" s="313"/>
      <c r="AN495" s="429"/>
      <c r="AO495" s="429"/>
      <c r="AP495" s="429"/>
      <c r="AQ495" s="429"/>
      <c r="AR495" s="429"/>
      <c r="AS495" s="429"/>
      <c r="AT495" s="429"/>
      <c r="AU495" s="430">
        <f>AG495*AN495</f>
        <v>0</v>
      </c>
      <c r="AV495" s="431"/>
      <c r="AW495" s="431"/>
      <c r="AX495" s="431"/>
      <c r="AY495" s="431"/>
      <c r="AZ495" s="432"/>
      <c r="BA495" s="445" t="s">
        <v>265</v>
      </c>
      <c r="BB495" s="446"/>
      <c r="BC495" s="446"/>
      <c r="BD495" s="446"/>
      <c r="BE495" s="446"/>
      <c r="BF495" s="447"/>
      <c r="BG495" s="79"/>
      <c r="BH495" s="58"/>
    </row>
    <row r="496" spans="1:63" s="63" customFormat="1" ht="15.75" customHeight="1">
      <c r="B496" s="58"/>
      <c r="C496" s="58"/>
      <c r="D496" s="302"/>
      <c r="E496" s="303"/>
      <c r="F496" s="303"/>
      <c r="G496" s="303"/>
      <c r="H496" s="303"/>
      <c r="I496" s="303"/>
      <c r="J496" s="303"/>
      <c r="K496" s="303"/>
      <c r="L496" s="303"/>
      <c r="M496" s="303"/>
      <c r="N496" s="303"/>
      <c r="O496" s="303"/>
      <c r="P496" s="303"/>
      <c r="Q496" s="303"/>
      <c r="R496" s="303"/>
      <c r="S496" s="303"/>
      <c r="T496" s="303"/>
      <c r="U496" s="303"/>
      <c r="V496" s="303"/>
      <c r="W496" s="303"/>
      <c r="X496" s="303"/>
      <c r="Y496" s="303"/>
      <c r="Z496" s="304"/>
      <c r="AA496" s="426"/>
      <c r="AB496" s="427"/>
      <c r="AC496" s="427"/>
      <c r="AD496" s="427"/>
      <c r="AE496" s="427"/>
      <c r="AF496" s="428"/>
      <c r="AG496" s="314"/>
      <c r="AH496" s="315"/>
      <c r="AI496" s="315"/>
      <c r="AJ496" s="315"/>
      <c r="AK496" s="315"/>
      <c r="AL496" s="315"/>
      <c r="AM496" s="316"/>
      <c r="AN496" s="429"/>
      <c r="AO496" s="429"/>
      <c r="AP496" s="429"/>
      <c r="AQ496" s="429"/>
      <c r="AR496" s="429"/>
      <c r="AS496" s="429"/>
      <c r="AT496" s="429"/>
      <c r="AU496" s="433"/>
      <c r="AV496" s="434"/>
      <c r="AW496" s="434"/>
      <c r="AX496" s="434"/>
      <c r="AY496" s="434"/>
      <c r="AZ496" s="435"/>
      <c r="BA496" s="448"/>
      <c r="BB496" s="449"/>
      <c r="BC496" s="449"/>
      <c r="BD496" s="449"/>
      <c r="BE496" s="449"/>
      <c r="BF496" s="450"/>
    </row>
    <row r="497" spans="1:63" ht="15.75" customHeight="1">
      <c r="A497" s="63"/>
      <c r="B497" s="63"/>
      <c r="C497" s="63"/>
      <c r="D497" s="420"/>
      <c r="E497" s="421"/>
      <c r="F497" s="421"/>
      <c r="G497" s="421"/>
      <c r="H497" s="421"/>
      <c r="I497" s="421"/>
      <c r="J497" s="421"/>
      <c r="K497" s="421"/>
      <c r="L497" s="421"/>
      <c r="M497" s="421"/>
      <c r="N497" s="421"/>
      <c r="O497" s="421"/>
      <c r="P497" s="421"/>
      <c r="Q497" s="421"/>
      <c r="R497" s="421"/>
      <c r="S497" s="421"/>
      <c r="T497" s="421"/>
      <c r="U497" s="421"/>
      <c r="V497" s="421"/>
      <c r="W497" s="421"/>
      <c r="X497" s="421"/>
      <c r="Y497" s="421"/>
      <c r="Z497" s="422"/>
      <c r="AA497" s="423"/>
      <c r="AB497" s="424"/>
      <c r="AC497" s="424"/>
      <c r="AD497" s="424"/>
      <c r="AE497" s="424"/>
      <c r="AF497" s="425"/>
      <c r="AG497" s="311"/>
      <c r="AH497" s="312"/>
      <c r="AI497" s="312"/>
      <c r="AJ497" s="312"/>
      <c r="AK497" s="312"/>
      <c r="AL497" s="312"/>
      <c r="AM497" s="313"/>
      <c r="AN497" s="429"/>
      <c r="AO497" s="429"/>
      <c r="AP497" s="429"/>
      <c r="AQ497" s="429"/>
      <c r="AR497" s="429"/>
      <c r="AS497" s="429"/>
      <c r="AT497" s="429"/>
      <c r="AU497" s="430">
        <f>AG497*AN497</f>
        <v>0</v>
      </c>
      <c r="AV497" s="431"/>
      <c r="AW497" s="431"/>
      <c r="AX497" s="431"/>
      <c r="AY497" s="431"/>
      <c r="AZ497" s="432"/>
      <c r="BA497" s="441">
        <f>SUM(AU493:AZ498)</f>
        <v>0</v>
      </c>
      <c r="BB497" s="441"/>
      <c r="BC497" s="441"/>
      <c r="BD497" s="441"/>
      <c r="BE497" s="441"/>
      <c r="BF497" s="441"/>
      <c r="BG497" s="63"/>
    </row>
    <row r="498" spans="1:63" ht="15.75" customHeight="1">
      <c r="A498" s="63"/>
      <c r="B498" s="63"/>
      <c r="C498" s="63"/>
      <c r="D498" s="302"/>
      <c r="E498" s="303"/>
      <c r="F498" s="303"/>
      <c r="G498" s="303"/>
      <c r="H498" s="303"/>
      <c r="I498" s="303"/>
      <c r="J498" s="303"/>
      <c r="K498" s="303"/>
      <c r="L498" s="303"/>
      <c r="M498" s="303"/>
      <c r="N498" s="303"/>
      <c r="O498" s="303"/>
      <c r="P498" s="303"/>
      <c r="Q498" s="303"/>
      <c r="R498" s="303"/>
      <c r="S498" s="303"/>
      <c r="T498" s="303"/>
      <c r="U498" s="303"/>
      <c r="V498" s="303"/>
      <c r="W498" s="303"/>
      <c r="X498" s="303"/>
      <c r="Y498" s="303"/>
      <c r="Z498" s="304"/>
      <c r="AA498" s="426"/>
      <c r="AB498" s="427"/>
      <c r="AC498" s="427"/>
      <c r="AD498" s="427"/>
      <c r="AE498" s="427"/>
      <c r="AF498" s="428"/>
      <c r="AG498" s="314"/>
      <c r="AH498" s="315"/>
      <c r="AI498" s="315"/>
      <c r="AJ498" s="315"/>
      <c r="AK498" s="315"/>
      <c r="AL498" s="315"/>
      <c r="AM498" s="316"/>
      <c r="AN498" s="429"/>
      <c r="AO498" s="429"/>
      <c r="AP498" s="429"/>
      <c r="AQ498" s="429"/>
      <c r="AR498" s="429"/>
      <c r="AS498" s="429"/>
      <c r="AT498" s="429"/>
      <c r="AU498" s="433"/>
      <c r="AV498" s="434"/>
      <c r="AW498" s="434"/>
      <c r="AX498" s="434"/>
      <c r="AY498" s="434"/>
      <c r="AZ498" s="435"/>
      <c r="BA498" s="441"/>
      <c r="BB498" s="441"/>
      <c r="BC498" s="441"/>
      <c r="BD498" s="441"/>
      <c r="BE498" s="441"/>
      <c r="BF498" s="441"/>
      <c r="BG498" s="63"/>
    </row>
    <row r="499" spans="1:63" ht="14.25" customHeight="1">
      <c r="D499" s="10" t="s">
        <v>266</v>
      </c>
      <c r="E499" s="40"/>
      <c r="F499" s="40"/>
      <c r="G499" s="40"/>
      <c r="H499" s="40"/>
      <c r="I499" s="40"/>
      <c r="J499" s="40"/>
      <c r="K499" s="40"/>
      <c r="L499" s="40"/>
      <c r="M499" s="40"/>
      <c r="N499" s="40"/>
      <c r="O499" s="40"/>
      <c r="P499" s="40"/>
      <c r="Q499" s="40"/>
      <c r="R499" s="40"/>
      <c r="S499" s="40"/>
      <c r="T499" s="40"/>
      <c r="U499" s="40"/>
      <c r="V499" s="40"/>
      <c r="W499" s="40"/>
      <c r="X499" s="40"/>
      <c r="Y499" s="40"/>
      <c r="Z499" s="40"/>
      <c r="AA499" s="85"/>
      <c r="AB499" s="85"/>
      <c r="AC499" s="85"/>
      <c r="AD499" s="85"/>
      <c r="AE499" s="85"/>
      <c r="AF499" s="85"/>
      <c r="AG499" s="85"/>
    </row>
    <row r="500" spans="1:63" ht="14.25" customHeight="1">
      <c r="D500" s="436" t="s">
        <v>267</v>
      </c>
      <c r="E500" s="436"/>
      <c r="F500" s="436"/>
      <c r="G500" s="436"/>
      <c r="H500" s="436"/>
      <c r="I500" s="436"/>
      <c r="J500" s="436"/>
      <c r="K500" s="436"/>
      <c r="L500" s="436"/>
      <c r="M500" s="436"/>
      <c r="N500" s="436"/>
      <c r="O500" s="436"/>
      <c r="P500" s="436"/>
      <c r="Q500" s="436"/>
      <c r="R500" s="436"/>
      <c r="S500" s="436"/>
      <c r="T500" s="436"/>
      <c r="U500" s="436"/>
      <c r="V500" s="436"/>
      <c r="W500" s="436"/>
      <c r="X500" s="436"/>
      <c r="Y500" s="436"/>
      <c r="Z500" s="436"/>
      <c r="AA500" s="436"/>
      <c r="AB500" s="436"/>
      <c r="AC500" s="436"/>
      <c r="AD500" s="436"/>
      <c r="AE500" s="436"/>
      <c r="AF500" s="436"/>
      <c r="AG500" s="436"/>
      <c r="AH500" s="436"/>
      <c r="AI500" s="436"/>
      <c r="AJ500" s="436"/>
      <c r="AK500" s="436"/>
      <c r="AL500" s="436"/>
      <c r="AM500" s="436"/>
      <c r="AN500" s="436"/>
      <c r="AO500" s="436"/>
      <c r="AP500" s="436"/>
      <c r="AQ500" s="436"/>
      <c r="AR500" s="436"/>
      <c r="AS500" s="436"/>
      <c r="AT500" s="436"/>
      <c r="AU500" s="436"/>
      <c r="AV500" s="436"/>
      <c r="AW500" s="436"/>
      <c r="AX500" s="436"/>
      <c r="AY500" s="436"/>
      <c r="AZ500" s="436"/>
      <c r="BA500" s="436"/>
      <c r="BB500" s="436"/>
      <c r="BC500" s="436"/>
      <c r="BD500" s="436"/>
      <c r="BE500" s="436"/>
    </row>
    <row r="501" spans="1:63" ht="14.25" customHeight="1">
      <c r="D501" s="437" t="s">
        <v>268</v>
      </c>
      <c r="E501" s="437"/>
      <c r="F501" s="437"/>
      <c r="G501" s="437"/>
      <c r="H501" s="437"/>
      <c r="I501" s="437"/>
      <c r="J501" s="437"/>
      <c r="K501" s="437"/>
      <c r="L501" s="437"/>
      <c r="M501" s="437"/>
      <c r="N501" s="437"/>
      <c r="O501" s="437"/>
      <c r="P501" s="437"/>
      <c r="Q501" s="437"/>
      <c r="R501" s="437"/>
      <c r="S501" s="437"/>
      <c r="T501" s="437"/>
      <c r="U501" s="437"/>
      <c r="V501" s="437"/>
      <c r="W501" s="437"/>
      <c r="X501" s="437"/>
      <c r="Y501" s="437"/>
      <c r="Z501" s="437"/>
      <c r="AA501" s="437"/>
      <c r="AB501" s="437"/>
      <c r="AC501" s="437"/>
      <c r="AD501" s="437"/>
      <c r="AE501" s="437"/>
      <c r="AF501" s="437"/>
      <c r="AG501" s="437"/>
      <c r="AH501" s="437"/>
      <c r="AI501" s="437"/>
      <c r="AJ501" s="437"/>
      <c r="AK501" s="437"/>
      <c r="AL501" s="437"/>
      <c r="AM501" s="437"/>
      <c r="AN501" s="437"/>
      <c r="AO501" s="437"/>
      <c r="AP501" s="437"/>
      <c r="AQ501" s="437"/>
      <c r="AR501" s="437"/>
      <c r="AS501" s="437"/>
      <c r="AT501" s="437"/>
      <c r="AU501" s="437"/>
      <c r="AV501" s="437"/>
      <c r="AW501" s="437"/>
      <c r="AX501" s="437"/>
      <c r="AY501" s="437"/>
      <c r="AZ501" s="437"/>
      <c r="BA501" s="437"/>
      <c r="BB501" s="437"/>
      <c r="BC501" s="437"/>
      <c r="BD501" s="437"/>
      <c r="BE501" s="437"/>
      <c r="BF501" s="437"/>
      <c r="BG501" s="69"/>
      <c r="BH501" s="69"/>
      <c r="BI501" s="69"/>
      <c r="BJ501" s="69"/>
      <c r="BK501" s="69"/>
    </row>
    <row r="502" spans="1:63" ht="6" customHeight="1">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row>
    <row r="503" spans="1:63" ht="15" customHeight="1">
      <c r="A503" s="2" t="s">
        <v>329</v>
      </c>
    </row>
    <row r="504" spans="1:63" ht="15" customHeight="1">
      <c r="B504" s="2" t="s">
        <v>269</v>
      </c>
    </row>
    <row r="505" spans="1:63" ht="15" customHeight="1">
      <c r="B505" s="5"/>
      <c r="C505" s="49"/>
      <c r="D505" s="329" t="s">
        <v>149</v>
      </c>
      <c r="E505" s="330"/>
      <c r="F505" s="330"/>
      <c r="G505" s="330"/>
      <c r="H505" s="330"/>
      <c r="I505" s="330"/>
      <c r="J505" s="330"/>
      <c r="K505" s="330"/>
      <c r="L505" s="330"/>
      <c r="M505" s="330"/>
      <c r="N505" s="330"/>
      <c r="O505" s="330"/>
      <c r="P505" s="330"/>
      <c r="Q505" s="330"/>
      <c r="R505" s="330"/>
      <c r="S505" s="330"/>
      <c r="T505" s="330"/>
      <c r="U505" s="330"/>
      <c r="V505" s="330"/>
      <c r="W505" s="330"/>
      <c r="X505" s="330"/>
      <c r="Y505" s="330"/>
      <c r="Z505" s="331"/>
      <c r="AA505" s="438" t="s">
        <v>157</v>
      </c>
      <c r="AB505" s="439"/>
      <c r="AC505" s="439"/>
      <c r="AD505" s="439"/>
      <c r="AE505" s="439"/>
      <c r="AF505" s="439"/>
      <c r="AG505" s="347" t="s">
        <v>263</v>
      </c>
      <c r="AH505" s="330"/>
      <c r="AI505" s="330"/>
      <c r="AJ505" s="330"/>
      <c r="AK505" s="330"/>
      <c r="AL505" s="330"/>
      <c r="AM505" s="331"/>
      <c r="AN505" s="348" t="s">
        <v>270</v>
      </c>
      <c r="AO505" s="348"/>
      <c r="AP505" s="348"/>
      <c r="AQ505" s="348"/>
      <c r="AR505" s="348"/>
      <c r="AS505" s="348"/>
      <c r="AT505" s="348"/>
      <c r="AU505" s="349" t="s">
        <v>271</v>
      </c>
      <c r="AV505" s="349"/>
      <c r="AW505" s="349"/>
      <c r="AX505" s="349"/>
      <c r="AY505" s="349"/>
      <c r="AZ505" s="349"/>
      <c r="BA505" s="110"/>
      <c r="BB505" s="110"/>
      <c r="BC505" s="110"/>
      <c r="BD505" s="110"/>
      <c r="BE505" s="110"/>
      <c r="BF505" s="110"/>
      <c r="BG505" s="5"/>
      <c r="BH505" s="5"/>
      <c r="BI505" s="5"/>
    </row>
    <row r="506" spans="1:63" ht="15" customHeight="1">
      <c r="B506" s="5"/>
      <c r="C506" s="49"/>
      <c r="D506" s="332"/>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4"/>
      <c r="AA506" s="439"/>
      <c r="AB506" s="439"/>
      <c r="AC506" s="439"/>
      <c r="AD506" s="439"/>
      <c r="AE506" s="439"/>
      <c r="AF506" s="439"/>
      <c r="AG506" s="332"/>
      <c r="AH506" s="333"/>
      <c r="AI506" s="333"/>
      <c r="AJ506" s="333"/>
      <c r="AK506" s="333"/>
      <c r="AL506" s="333"/>
      <c r="AM506" s="334"/>
      <c r="AN506" s="348"/>
      <c r="AO506" s="348"/>
      <c r="AP506" s="348"/>
      <c r="AQ506" s="348"/>
      <c r="AR506" s="348"/>
      <c r="AS506" s="348"/>
      <c r="AT506" s="348"/>
      <c r="AU506" s="349"/>
      <c r="AV506" s="349"/>
      <c r="AW506" s="349"/>
      <c r="AX506" s="349"/>
      <c r="AY506" s="349"/>
      <c r="AZ506" s="349"/>
      <c r="BA506" s="110"/>
      <c r="BB506" s="110"/>
      <c r="BC506" s="110"/>
      <c r="BD506" s="110"/>
      <c r="BE506" s="110"/>
      <c r="BF506" s="110"/>
      <c r="BG506" s="5"/>
      <c r="BH506" s="5"/>
      <c r="BI506" s="5"/>
    </row>
    <row r="507" spans="1:63" ht="15" customHeight="1">
      <c r="B507" s="5"/>
      <c r="C507" s="49"/>
      <c r="D507" s="335"/>
      <c r="E507" s="336"/>
      <c r="F507" s="336"/>
      <c r="G507" s="336"/>
      <c r="H507" s="336"/>
      <c r="I507" s="336"/>
      <c r="J507" s="336"/>
      <c r="K507" s="336"/>
      <c r="L507" s="336"/>
      <c r="M507" s="336"/>
      <c r="N507" s="336"/>
      <c r="O507" s="336"/>
      <c r="P507" s="336"/>
      <c r="Q507" s="336"/>
      <c r="R507" s="336"/>
      <c r="S507" s="336"/>
      <c r="T507" s="336"/>
      <c r="U507" s="336"/>
      <c r="V507" s="336"/>
      <c r="W507" s="336"/>
      <c r="X507" s="336"/>
      <c r="Y507" s="336"/>
      <c r="Z507" s="337"/>
      <c r="AA507" s="440"/>
      <c r="AB507" s="439"/>
      <c r="AC507" s="439"/>
      <c r="AD507" s="439"/>
      <c r="AE507" s="439"/>
      <c r="AF507" s="439"/>
      <c r="AG507" s="335"/>
      <c r="AH507" s="336"/>
      <c r="AI507" s="336"/>
      <c r="AJ507" s="336"/>
      <c r="AK507" s="336"/>
      <c r="AL507" s="336"/>
      <c r="AM507" s="337"/>
      <c r="AN507" s="348"/>
      <c r="AO507" s="348"/>
      <c r="AP507" s="348"/>
      <c r="AQ507" s="348"/>
      <c r="AR507" s="348"/>
      <c r="AS507" s="348"/>
      <c r="AT507" s="348"/>
      <c r="AU507" s="349"/>
      <c r="AV507" s="349"/>
      <c r="AW507" s="349"/>
      <c r="AX507" s="349"/>
      <c r="AY507" s="349"/>
      <c r="AZ507" s="349"/>
      <c r="BA507" s="110"/>
      <c r="BB507" s="110"/>
      <c r="BC507" s="110"/>
      <c r="BD507" s="110"/>
      <c r="BE507" s="110"/>
      <c r="BF507" s="110"/>
      <c r="BG507" s="5"/>
      <c r="BH507" s="5"/>
      <c r="BI507" s="5"/>
    </row>
    <row r="508" spans="1:63" ht="16.5" customHeight="1">
      <c r="B508" s="5"/>
      <c r="C508" s="49"/>
      <c r="D508" s="420"/>
      <c r="E508" s="421"/>
      <c r="F508" s="421"/>
      <c r="G508" s="421"/>
      <c r="H508" s="421"/>
      <c r="I508" s="421"/>
      <c r="J508" s="421"/>
      <c r="K508" s="421"/>
      <c r="L508" s="421"/>
      <c r="M508" s="421"/>
      <c r="N508" s="421"/>
      <c r="O508" s="421"/>
      <c r="P508" s="421"/>
      <c r="Q508" s="421"/>
      <c r="R508" s="421"/>
      <c r="S508" s="421"/>
      <c r="T508" s="421"/>
      <c r="U508" s="421"/>
      <c r="V508" s="421"/>
      <c r="W508" s="421"/>
      <c r="X508" s="421"/>
      <c r="Y508" s="421"/>
      <c r="Z508" s="422"/>
      <c r="AA508" s="423"/>
      <c r="AB508" s="424"/>
      <c r="AC508" s="424"/>
      <c r="AD508" s="424"/>
      <c r="AE508" s="424"/>
      <c r="AF508" s="425"/>
      <c r="AG508" s="311"/>
      <c r="AH508" s="312"/>
      <c r="AI508" s="312"/>
      <c r="AJ508" s="312"/>
      <c r="AK508" s="312"/>
      <c r="AL508" s="312"/>
      <c r="AM508" s="313"/>
      <c r="AN508" s="429"/>
      <c r="AO508" s="429"/>
      <c r="AP508" s="429"/>
      <c r="AQ508" s="429"/>
      <c r="AR508" s="429"/>
      <c r="AS508" s="429"/>
      <c r="AT508" s="429"/>
      <c r="AU508" s="430">
        <f>AG508*AN508</f>
        <v>0</v>
      </c>
      <c r="AV508" s="431"/>
      <c r="AW508" s="431"/>
      <c r="AX508" s="431"/>
      <c r="AY508" s="431"/>
      <c r="AZ508" s="432"/>
      <c r="BA508" s="109"/>
      <c r="BB508" s="109"/>
      <c r="BC508" s="109"/>
      <c r="BD508" s="109"/>
      <c r="BE508" s="110"/>
      <c r="BF508" s="110"/>
      <c r="BG508" s="5"/>
    </row>
    <row r="509" spans="1:63" ht="16.5" customHeight="1">
      <c r="B509" s="5"/>
      <c r="C509" s="49"/>
      <c r="D509" s="302"/>
      <c r="E509" s="303"/>
      <c r="F509" s="303"/>
      <c r="G509" s="303"/>
      <c r="H509" s="303"/>
      <c r="I509" s="303"/>
      <c r="J509" s="303"/>
      <c r="K509" s="303"/>
      <c r="L509" s="303"/>
      <c r="M509" s="303"/>
      <c r="N509" s="303"/>
      <c r="O509" s="303"/>
      <c r="P509" s="303"/>
      <c r="Q509" s="303"/>
      <c r="R509" s="303"/>
      <c r="S509" s="303"/>
      <c r="T509" s="303"/>
      <c r="U509" s="303"/>
      <c r="V509" s="303"/>
      <c r="W509" s="303"/>
      <c r="X509" s="303"/>
      <c r="Y509" s="303"/>
      <c r="Z509" s="304"/>
      <c r="AA509" s="426"/>
      <c r="AB509" s="427"/>
      <c r="AC509" s="427"/>
      <c r="AD509" s="427"/>
      <c r="AE509" s="427"/>
      <c r="AF509" s="428"/>
      <c r="AG509" s="314"/>
      <c r="AH509" s="315"/>
      <c r="AI509" s="315"/>
      <c r="AJ509" s="315"/>
      <c r="AK509" s="315"/>
      <c r="AL509" s="315"/>
      <c r="AM509" s="316"/>
      <c r="AN509" s="429"/>
      <c r="AO509" s="429"/>
      <c r="AP509" s="429"/>
      <c r="AQ509" s="429"/>
      <c r="AR509" s="429"/>
      <c r="AS509" s="429"/>
      <c r="AT509" s="429"/>
      <c r="AU509" s="433"/>
      <c r="AV509" s="434"/>
      <c r="AW509" s="434"/>
      <c r="AX509" s="434"/>
      <c r="AY509" s="434"/>
      <c r="AZ509" s="435"/>
      <c r="BA509" s="130"/>
      <c r="BB509" s="109"/>
      <c r="BC509" s="109"/>
      <c r="BD509" s="109"/>
      <c r="BE509" s="110"/>
      <c r="BF509" s="110"/>
      <c r="BG509" s="5"/>
      <c r="BH509" s="5"/>
    </row>
    <row r="510" spans="1:63" s="76" customFormat="1" ht="15" customHeight="1">
      <c r="D510" s="76" t="s">
        <v>272</v>
      </c>
      <c r="BA510" s="109"/>
      <c r="BB510" s="109"/>
      <c r="BC510" s="109"/>
      <c r="BD510" s="109"/>
      <c r="BE510" s="109"/>
      <c r="BF510" s="109"/>
      <c r="BG510" s="5"/>
      <c r="BH510" s="5"/>
      <c r="BI510" s="131"/>
    </row>
    <row r="511" spans="1:63" ht="6.75" customHeight="1">
      <c r="BA511" s="110"/>
      <c r="BB511" s="110"/>
      <c r="BC511" s="110"/>
      <c r="BD511" s="110"/>
      <c r="BE511" s="110"/>
      <c r="BF511" s="110"/>
    </row>
    <row r="512" spans="1:63" s="132" customFormat="1" ht="15" customHeight="1">
      <c r="A512" s="132" t="s">
        <v>330</v>
      </c>
    </row>
    <row r="513" spans="2:71" s="132" customFormat="1" ht="15" customHeight="1">
      <c r="B513" s="132" t="s">
        <v>273</v>
      </c>
      <c r="BR513" s="133"/>
      <c r="BS513" s="133"/>
    </row>
    <row r="514" spans="2:71" s="132" customFormat="1" ht="15" customHeight="1">
      <c r="C514" s="132" t="s">
        <v>331</v>
      </c>
      <c r="BR514" s="133"/>
      <c r="BS514" s="133"/>
    </row>
    <row r="515" spans="2:71" s="132" customFormat="1" ht="15" customHeight="1">
      <c r="B515" s="134"/>
      <c r="C515" s="135"/>
      <c r="D515" s="399" t="s">
        <v>148</v>
      </c>
      <c r="E515" s="400"/>
      <c r="F515" s="400"/>
      <c r="G515" s="400"/>
      <c r="H515" s="400"/>
      <c r="I515" s="400"/>
      <c r="J515" s="401"/>
      <c r="K515" s="408" t="s">
        <v>149</v>
      </c>
      <c r="L515" s="400"/>
      <c r="M515" s="400"/>
      <c r="N515" s="400"/>
      <c r="O515" s="400"/>
      <c r="P515" s="400"/>
      <c r="Q515" s="400"/>
      <c r="R515" s="400"/>
      <c r="S515" s="400"/>
      <c r="T515" s="400"/>
      <c r="U515" s="400"/>
      <c r="V515" s="400"/>
      <c r="W515" s="400"/>
      <c r="X515" s="400"/>
      <c r="Y515" s="400"/>
      <c r="Z515" s="401"/>
      <c r="AA515" s="412" t="s">
        <v>157</v>
      </c>
      <c r="AB515" s="413"/>
      <c r="AC515" s="413"/>
      <c r="AD515" s="413"/>
      <c r="AE515" s="413"/>
      <c r="AF515" s="413"/>
      <c r="AG515" s="399" t="s">
        <v>274</v>
      </c>
      <c r="AH515" s="400"/>
      <c r="AI515" s="400"/>
      <c r="AJ515" s="400"/>
      <c r="AK515" s="400"/>
      <c r="AL515" s="400"/>
      <c r="AM515" s="401"/>
      <c r="AN515" s="415" t="s">
        <v>270</v>
      </c>
      <c r="AO515" s="415"/>
      <c r="AP515" s="415"/>
      <c r="AQ515" s="415"/>
      <c r="AR515" s="415"/>
      <c r="AS515" s="415"/>
      <c r="AT515" s="415"/>
      <c r="AU515" s="416" t="s">
        <v>153</v>
      </c>
      <c r="AV515" s="416"/>
      <c r="AW515" s="416"/>
      <c r="AX515" s="416"/>
      <c r="AY515" s="416"/>
      <c r="AZ515" s="416"/>
      <c r="BA515" s="136"/>
      <c r="BB515" s="137"/>
      <c r="BC515" s="137"/>
      <c r="BD515" s="137"/>
      <c r="BE515" s="137"/>
      <c r="BF515" s="137"/>
    </row>
    <row r="516" spans="2:71" s="132" customFormat="1" ht="15" customHeight="1">
      <c r="B516" s="134"/>
      <c r="C516" s="135"/>
      <c r="D516" s="402"/>
      <c r="E516" s="403"/>
      <c r="F516" s="403"/>
      <c r="G516" s="403"/>
      <c r="H516" s="403"/>
      <c r="I516" s="403"/>
      <c r="J516" s="404"/>
      <c r="K516" s="409"/>
      <c r="L516" s="410"/>
      <c r="M516" s="410"/>
      <c r="N516" s="410"/>
      <c r="O516" s="410"/>
      <c r="P516" s="410"/>
      <c r="Q516" s="410"/>
      <c r="R516" s="410"/>
      <c r="S516" s="410"/>
      <c r="T516" s="410"/>
      <c r="U516" s="410"/>
      <c r="V516" s="410"/>
      <c r="W516" s="410"/>
      <c r="X516" s="410"/>
      <c r="Y516" s="410"/>
      <c r="Z516" s="411"/>
      <c r="AA516" s="413"/>
      <c r="AB516" s="413"/>
      <c r="AC516" s="413"/>
      <c r="AD516" s="413"/>
      <c r="AE516" s="413"/>
      <c r="AF516" s="413"/>
      <c r="AG516" s="402"/>
      <c r="AH516" s="403"/>
      <c r="AI516" s="403"/>
      <c r="AJ516" s="403"/>
      <c r="AK516" s="403"/>
      <c r="AL516" s="403"/>
      <c r="AM516" s="404"/>
      <c r="AN516" s="415"/>
      <c r="AO516" s="415"/>
      <c r="AP516" s="415"/>
      <c r="AQ516" s="415"/>
      <c r="AR516" s="415"/>
      <c r="AS516" s="415"/>
      <c r="AT516" s="415"/>
      <c r="AU516" s="416"/>
      <c r="AV516" s="416"/>
      <c r="AW516" s="416"/>
      <c r="AX516" s="416"/>
      <c r="AY516" s="416"/>
      <c r="AZ516" s="416"/>
      <c r="BA516" s="136"/>
      <c r="BB516" s="137"/>
      <c r="BC516" s="137"/>
      <c r="BD516" s="137"/>
      <c r="BE516" s="137"/>
      <c r="BF516" s="137"/>
    </row>
    <row r="517" spans="2:71" s="132" customFormat="1" ht="15" customHeight="1">
      <c r="B517" s="134"/>
      <c r="C517" s="135"/>
      <c r="D517" s="405"/>
      <c r="E517" s="406"/>
      <c r="F517" s="406"/>
      <c r="G517" s="406"/>
      <c r="H517" s="406"/>
      <c r="I517" s="406"/>
      <c r="J517" s="407"/>
      <c r="K517" s="417" t="s">
        <v>275</v>
      </c>
      <c r="L517" s="418"/>
      <c r="M517" s="418"/>
      <c r="N517" s="418"/>
      <c r="O517" s="418"/>
      <c r="P517" s="418"/>
      <c r="Q517" s="418"/>
      <c r="R517" s="418"/>
      <c r="S517" s="418"/>
      <c r="T517" s="418"/>
      <c r="U517" s="418"/>
      <c r="V517" s="418"/>
      <c r="W517" s="418"/>
      <c r="X517" s="418"/>
      <c r="Y517" s="418"/>
      <c r="Z517" s="419"/>
      <c r="AA517" s="414"/>
      <c r="AB517" s="413"/>
      <c r="AC517" s="413"/>
      <c r="AD517" s="413"/>
      <c r="AE517" s="413"/>
      <c r="AF517" s="413"/>
      <c r="AG517" s="405"/>
      <c r="AH517" s="406"/>
      <c r="AI517" s="406"/>
      <c r="AJ517" s="406"/>
      <c r="AK517" s="406"/>
      <c r="AL517" s="406"/>
      <c r="AM517" s="407"/>
      <c r="AN517" s="415"/>
      <c r="AO517" s="415"/>
      <c r="AP517" s="415"/>
      <c r="AQ517" s="415"/>
      <c r="AR517" s="415"/>
      <c r="AS517" s="415"/>
      <c r="AT517" s="415"/>
      <c r="AU517" s="416"/>
      <c r="AV517" s="416"/>
      <c r="AW517" s="416"/>
      <c r="AX517" s="416"/>
      <c r="AY517" s="416"/>
      <c r="AZ517" s="416"/>
      <c r="BA517" s="136"/>
      <c r="BB517" s="137"/>
      <c r="BC517" s="137"/>
      <c r="BD517" s="137"/>
      <c r="BE517" s="137"/>
      <c r="BF517" s="137"/>
    </row>
    <row r="518" spans="2:71" s="132" customFormat="1" ht="15" customHeight="1">
      <c r="B518" s="134"/>
      <c r="C518" s="135"/>
      <c r="D518" s="351"/>
      <c r="E518" s="352"/>
      <c r="F518" s="352"/>
      <c r="G518" s="352"/>
      <c r="H518" s="352"/>
      <c r="I518" s="352"/>
      <c r="J518" s="353"/>
      <c r="K518" s="360"/>
      <c r="L518" s="361"/>
      <c r="M518" s="361"/>
      <c r="N518" s="361"/>
      <c r="O518" s="361"/>
      <c r="P518" s="361"/>
      <c r="Q518" s="361"/>
      <c r="R518" s="361"/>
      <c r="S518" s="361"/>
      <c r="T518" s="361"/>
      <c r="U518" s="361"/>
      <c r="V518" s="361"/>
      <c r="W518" s="361"/>
      <c r="X518" s="361"/>
      <c r="Y518" s="361"/>
      <c r="Z518" s="362"/>
      <c r="AA518" s="366"/>
      <c r="AB518" s="367"/>
      <c r="AC518" s="367"/>
      <c r="AD518" s="367"/>
      <c r="AE518" s="367"/>
      <c r="AF518" s="368"/>
      <c r="AG518" s="375"/>
      <c r="AH518" s="376"/>
      <c r="AI518" s="376"/>
      <c r="AJ518" s="376"/>
      <c r="AK518" s="376"/>
      <c r="AL518" s="376"/>
      <c r="AM518" s="377"/>
      <c r="AN518" s="384"/>
      <c r="AO518" s="385"/>
      <c r="AP518" s="385"/>
      <c r="AQ518" s="385"/>
      <c r="AR518" s="385"/>
      <c r="AS518" s="385"/>
      <c r="AT518" s="386"/>
      <c r="AU518" s="323">
        <f>AG518*AN518</f>
        <v>0</v>
      </c>
      <c r="AV518" s="324"/>
      <c r="AW518" s="324"/>
      <c r="AX518" s="324"/>
      <c r="AY518" s="324"/>
      <c r="AZ518" s="325"/>
      <c r="BA518" s="136"/>
      <c r="BB518" s="137"/>
      <c r="BC518" s="137"/>
      <c r="BD518" s="137"/>
      <c r="BE518" s="137"/>
      <c r="BF518" s="137"/>
    </row>
    <row r="519" spans="2:71" s="132" customFormat="1" ht="15" customHeight="1">
      <c r="B519" s="134"/>
      <c r="C519" s="135"/>
      <c r="D519" s="354"/>
      <c r="E519" s="355"/>
      <c r="F519" s="355"/>
      <c r="G519" s="355"/>
      <c r="H519" s="355"/>
      <c r="I519" s="355"/>
      <c r="J519" s="356"/>
      <c r="K519" s="363"/>
      <c r="L519" s="364"/>
      <c r="M519" s="364"/>
      <c r="N519" s="364"/>
      <c r="O519" s="364"/>
      <c r="P519" s="364"/>
      <c r="Q519" s="364"/>
      <c r="R519" s="364"/>
      <c r="S519" s="364"/>
      <c r="T519" s="364"/>
      <c r="U519" s="364"/>
      <c r="V519" s="364"/>
      <c r="W519" s="364"/>
      <c r="X519" s="364"/>
      <c r="Y519" s="364"/>
      <c r="Z519" s="365"/>
      <c r="AA519" s="369"/>
      <c r="AB519" s="370"/>
      <c r="AC519" s="370"/>
      <c r="AD519" s="370"/>
      <c r="AE519" s="370"/>
      <c r="AF519" s="371"/>
      <c r="AG519" s="378"/>
      <c r="AH519" s="379"/>
      <c r="AI519" s="379"/>
      <c r="AJ519" s="379"/>
      <c r="AK519" s="379"/>
      <c r="AL519" s="379"/>
      <c r="AM519" s="380"/>
      <c r="AN519" s="387"/>
      <c r="AO519" s="388"/>
      <c r="AP519" s="388"/>
      <c r="AQ519" s="388"/>
      <c r="AR519" s="388"/>
      <c r="AS519" s="388"/>
      <c r="AT519" s="389"/>
      <c r="AU519" s="393"/>
      <c r="AV519" s="394"/>
      <c r="AW519" s="394"/>
      <c r="AX519" s="394"/>
      <c r="AY519" s="394"/>
      <c r="AZ519" s="395"/>
      <c r="BA519" s="136"/>
      <c r="BB519" s="137"/>
      <c r="BC519" s="137"/>
      <c r="BD519" s="137"/>
      <c r="BE519" s="137"/>
      <c r="BF519" s="137"/>
    </row>
    <row r="520" spans="2:71" s="132" customFormat="1" ht="15" customHeight="1">
      <c r="B520" s="134"/>
      <c r="C520" s="135"/>
      <c r="D520" s="357"/>
      <c r="E520" s="358"/>
      <c r="F520" s="358"/>
      <c r="G520" s="358"/>
      <c r="H520" s="358"/>
      <c r="I520" s="358"/>
      <c r="J520" s="359"/>
      <c r="K520" s="396" t="s">
        <v>203</v>
      </c>
      <c r="L520" s="397"/>
      <c r="M520" s="397"/>
      <c r="N520" s="397"/>
      <c r="O520" s="397"/>
      <c r="P520" s="397"/>
      <c r="Q520" s="397"/>
      <c r="R520" s="397"/>
      <c r="S520" s="397"/>
      <c r="T520" s="397"/>
      <c r="U520" s="397"/>
      <c r="V520" s="397"/>
      <c r="W520" s="397"/>
      <c r="X520" s="397"/>
      <c r="Y520" s="397"/>
      <c r="Z520" s="398"/>
      <c r="AA520" s="372"/>
      <c r="AB520" s="373"/>
      <c r="AC520" s="373"/>
      <c r="AD520" s="373"/>
      <c r="AE520" s="373"/>
      <c r="AF520" s="374"/>
      <c r="AG520" s="381"/>
      <c r="AH520" s="382"/>
      <c r="AI520" s="382"/>
      <c r="AJ520" s="382"/>
      <c r="AK520" s="382"/>
      <c r="AL520" s="382"/>
      <c r="AM520" s="383"/>
      <c r="AN520" s="390"/>
      <c r="AO520" s="391"/>
      <c r="AP520" s="391"/>
      <c r="AQ520" s="391"/>
      <c r="AR520" s="391"/>
      <c r="AS520" s="391"/>
      <c r="AT520" s="392"/>
      <c r="AU520" s="326"/>
      <c r="AV520" s="327"/>
      <c r="AW520" s="327"/>
      <c r="AX520" s="327"/>
      <c r="AY520" s="327"/>
      <c r="AZ520" s="328"/>
      <c r="BA520" s="136"/>
      <c r="BB520" s="137"/>
      <c r="BC520" s="137"/>
      <c r="BD520" s="137"/>
      <c r="BE520" s="137"/>
      <c r="BF520" s="137"/>
    </row>
    <row r="521" spans="2:71" s="132" customFormat="1" ht="15" customHeight="1">
      <c r="B521" s="134"/>
      <c r="C521" s="134"/>
      <c r="D521" s="138" t="s">
        <v>276</v>
      </c>
      <c r="E521" s="139"/>
      <c r="F521" s="139"/>
      <c r="G521" s="139"/>
      <c r="H521" s="139"/>
      <c r="I521" s="139"/>
      <c r="J521" s="139"/>
      <c r="K521" s="140"/>
      <c r="L521" s="140"/>
      <c r="M521" s="140"/>
      <c r="N521" s="140"/>
      <c r="O521" s="140"/>
      <c r="P521" s="140"/>
      <c r="Q521" s="140"/>
      <c r="R521" s="140"/>
      <c r="S521" s="140"/>
      <c r="T521" s="140"/>
      <c r="U521" s="140"/>
      <c r="V521" s="140"/>
      <c r="W521" s="140"/>
      <c r="X521" s="140"/>
      <c r="Y521" s="140"/>
      <c r="Z521" s="140"/>
      <c r="AA521" s="141"/>
      <c r="AB521" s="141"/>
      <c r="AC521" s="141"/>
      <c r="AD521" s="141"/>
      <c r="AE521" s="141"/>
      <c r="AF521" s="141"/>
      <c r="AG521" s="142"/>
      <c r="AH521" s="142"/>
      <c r="AI521" s="142"/>
      <c r="AJ521" s="142"/>
      <c r="AK521" s="142"/>
      <c r="AL521" s="142"/>
      <c r="AM521" s="142"/>
      <c r="AN521" s="143"/>
      <c r="AO521" s="143"/>
      <c r="AP521" s="143"/>
      <c r="AQ521" s="143"/>
      <c r="AR521" s="143"/>
      <c r="AS521" s="143"/>
      <c r="AT521" s="143"/>
      <c r="AU521" s="144"/>
      <c r="AV521" s="144"/>
      <c r="AW521" s="144"/>
      <c r="AX521" s="144"/>
      <c r="AY521" s="144"/>
      <c r="AZ521" s="144"/>
      <c r="BA521" s="145"/>
      <c r="BB521" s="137"/>
      <c r="BC521" s="137"/>
      <c r="BD521" s="137"/>
      <c r="BE521" s="137"/>
      <c r="BF521" s="137"/>
    </row>
    <row r="522" spans="2:71" s="132" customFormat="1" ht="15" customHeight="1">
      <c r="C522" s="132" t="s">
        <v>277</v>
      </c>
      <c r="BK522" s="133"/>
      <c r="BL522" s="133"/>
    </row>
    <row r="523" spans="2:71" s="132" customFormat="1" ht="15" customHeight="1">
      <c r="B523" s="134"/>
      <c r="C523" s="135"/>
      <c r="D523" s="399" t="s">
        <v>148</v>
      </c>
      <c r="E523" s="400"/>
      <c r="F523" s="400"/>
      <c r="G523" s="400"/>
      <c r="H523" s="400"/>
      <c r="I523" s="400"/>
      <c r="J523" s="401"/>
      <c r="K523" s="408" t="s">
        <v>149</v>
      </c>
      <c r="L523" s="400"/>
      <c r="M523" s="400"/>
      <c r="N523" s="400"/>
      <c r="O523" s="400"/>
      <c r="P523" s="400"/>
      <c r="Q523" s="400"/>
      <c r="R523" s="400"/>
      <c r="S523" s="400"/>
      <c r="T523" s="400"/>
      <c r="U523" s="400"/>
      <c r="V523" s="400"/>
      <c r="W523" s="400"/>
      <c r="X523" s="400"/>
      <c r="Y523" s="400"/>
      <c r="Z523" s="401"/>
      <c r="AA523" s="412" t="s">
        <v>157</v>
      </c>
      <c r="AB523" s="413"/>
      <c r="AC523" s="413"/>
      <c r="AD523" s="413"/>
      <c r="AE523" s="413"/>
      <c r="AF523" s="413"/>
      <c r="AG523" s="399" t="s">
        <v>274</v>
      </c>
      <c r="AH523" s="400"/>
      <c r="AI523" s="400"/>
      <c r="AJ523" s="400"/>
      <c r="AK523" s="400"/>
      <c r="AL523" s="400"/>
      <c r="AM523" s="401"/>
      <c r="AN523" s="415" t="s">
        <v>264</v>
      </c>
      <c r="AO523" s="415"/>
      <c r="AP523" s="415"/>
      <c r="AQ523" s="415"/>
      <c r="AR523" s="415"/>
      <c r="AS523" s="415"/>
      <c r="AT523" s="415"/>
      <c r="AU523" s="416" t="s">
        <v>278</v>
      </c>
      <c r="AV523" s="416"/>
      <c r="AW523" s="416"/>
      <c r="AX523" s="416"/>
      <c r="AY523" s="416"/>
      <c r="AZ523" s="416"/>
      <c r="BA523" s="136"/>
      <c r="BB523" s="137"/>
      <c r="BC523" s="137"/>
      <c r="BD523" s="137"/>
      <c r="BE523" s="137"/>
      <c r="BF523" s="137"/>
    </row>
    <row r="524" spans="2:71" s="132" customFormat="1" ht="15" customHeight="1">
      <c r="B524" s="134"/>
      <c r="C524" s="135"/>
      <c r="D524" s="402"/>
      <c r="E524" s="403"/>
      <c r="F524" s="403"/>
      <c r="G524" s="403"/>
      <c r="H524" s="403"/>
      <c r="I524" s="403"/>
      <c r="J524" s="404"/>
      <c r="K524" s="409"/>
      <c r="L524" s="410"/>
      <c r="M524" s="410"/>
      <c r="N524" s="410"/>
      <c r="O524" s="410"/>
      <c r="P524" s="410"/>
      <c r="Q524" s="410"/>
      <c r="R524" s="410"/>
      <c r="S524" s="410"/>
      <c r="T524" s="410"/>
      <c r="U524" s="410"/>
      <c r="V524" s="410"/>
      <c r="W524" s="410"/>
      <c r="X524" s="410"/>
      <c r="Y524" s="410"/>
      <c r="Z524" s="411"/>
      <c r="AA524" s="413"/>
      <c r="AB524" s="413"/>
      <c r="AC524" s="413"/>
      <c r="AD524" s="413"/>
      <c r="AE524" s="413"/>
      <c r="AF524" s="413"/>
      <c r="AG524" s="402"/>
      <c r="AH524" s="403"/>
      <c r="AI524" s="403"/>
      <c r="AJ524" s="403"/>
      <c r="AK524" s="403"/>
      <c r="AL524" s="403"/>
      <c r="AM524" s="404"/>
      <c r="AN524" s="415"/>
      <c r="AO524" s="415"/>
      <c r="AP524" s="415"/>
      <c r="AQ524" s="415"/>
      <c r="AR524" s="415"/>
      <c r="AS524" s="415"/>
      <c r="AT524" s="415"/>
      <c r="AU524" s="416"/>
      <c r="AV524" s="416"/>
      <c r="AW524" s="416"/>
      <c r="AX524" s="416"/>
      <c r="AY524" s="416"/>
      <c r="AZ524" s="416"/>
      <c r="BA524" s="136"/>
      <c r="BB524" s="137"/>
      <c r="BC524" s="137"/>
      <c r="BD524" s="137"/>
      <c r="BE524" s="137"/>
      <c r="BF524" s="137"/>
    </row>
    <row r="525" spans="2:71" s="132" customFormat="1" ht="15" customHeight="1">
      <c r="B525" s="134"/>
      <c r="C525" s="135"/>
      <c r="D525" s="405"/>
      <c r="E525" s="406"/>
      <c r="F525" s="406"/>
      <c r="G525" s="406"/>
      <c r="H525" s="406"/>
      <c r="I525" s="406"/>
      <c r="J525" s="407"/>
      <c r="K525" s="417" t="s">
        <v>279</v>
      </c>
      <c r="L525" s="418"/>
      <c r="M525" s="418"/>
      <c r="N525" s="418"/>
      <c r="O525" s="418"/>
      <c r="P525" s="418"/>
      <c r="Q525" s="418"/>
      <c r="R525" s="418"/>
      <c r="S525" s="418"/>
      <c r="T525" s="418"/>
      <c r="U525" s="418"/>
      <c r="V525" s="418"/>
      <c r="W525" s="418"/>
      <c r="X525" s="418"/>
      <c r="Y525" s="418"/>
      <c r="Z525" s="419"/>
      <c r="AA525" s="414"/>
      <c r="AB525" s="413"/>
      <c r="AC525" s="413"/>
      <c r="AD525" s="413"/>
      <c r="AE525" s="413"/>
      <c r="AF525" s="413"/>
      <c r="AG525" s="405"/>
      <c r="AH525" s="406"/>
      <c r="AI525" s="406"/>
      <c r="AJ525" s="406"/>
      <c r="AK525" s="406"/>
      <c r="AL525" s="406"/>
      <c r="AM525" s="407"/>
      <c r="AN525" s="415"/>
      <c r="AO525" s="415"/>
      <c r="AP525" s="415"/>
      <c r="AQ525" s="415"/>
      <c r="AR525" s="415"/>
      <c r="AS525" s="415"/>
      <c r="AT525" s="415"/>
      <c r="AU525" s="416"/>
      <c r="AV525" s="416"/>
      <c r="AW525" s="416"/>
      <c r="AX525" s="416"/>
      <c r="AY525" s="416"/>
      <c r="AZ525" s="416"/>
      <c r="BA525" s="136"/>
      <c r="BB525" s="137"/>
      <c r="BC525" s="137"/>
      <c r="BD525" s="137"/>
      <c r="BE525" s="137"/>
      <c r="BF525" s="137"/>
    </row>
    <row r="526" spans="2:71" s="132" customFormat="1" ht="15" customHeight="1">
      <c r="B526" s="134"/>
      <c r="C526" s="135"/>
      <c r="D526" s="351"/>
      <c r="E526" s="352"/>
      <c r="F526" s="352"/>
      <c r="G526" s="352"/>
      <c r="H526" s="352"/>
      <c r="I526" s="352"/>
      <c r="J526" s="353"/>
      <c r="K526" s="360"/>
      <c r="L526" s="361"/>
      <c r="M526" s="361"/>
      <c r="N526" s="361"/>
      <c r="O526" s="361"/>
      <c r="P526" s="361"/>
      <c r="Q526" s="361"/>
      <c r="R526" s="361"/>
      <c r="S526" s="361"/>
      <c r="T526" s="361"/>
      <c r="U526" s="361"/>
      <c r="V526" s="361"/>
      <c r="W526" s="361"/>
      <c r="X526" s="361"/>
      <c r="Y526" s="361"/>
      <c r="Z526" s="362"/>
      <c r="AA526" s="366"/>
      <c r="AB526" s="367"/>
      <c r="AC526" s="367"/>
      <c r="AD526" s="367"/>
      <c r="AE526" s="367"/>
      <c r="AF526" s="368"/>
      <c r="AG526" s="375"/>
      <c r="AH526" s="376"/>
      <c r="AI526" s="376"/>
      <c r="AJ526" s="376"/>
      <c r="AK526" s="376"/>
      <c r="AL526" s="376"/>
      <c r="AM526" s="377"/>
      <c r="AN526" s="384"/>
      <c r="AO526" s="385"/>
      <c r="AP526" s="385"/>
      <c r="AQ526" s="385"/>
      <c r="AR526" s="385"/>
      <c r="AS526" s="385"/>
      <c r="AT526" s="386"/>
      <c r="AU526" s="323">
        <f>AG526*AN526</f>
        <v>0</v>
      </c>
      <c r="AV526" s="324"/>
      <c r="AW526" s="324"/>
      <c r="AX526" s="324"/>
      <c r="AY526" s="324"/>
      <c r="AZ526" s="325"/>
      <c r="BA526" s="136"/>
      <c r="BB526" s="137"/>
      <c r="BC526" s="137"/>
      <c r="BD526" s="137"/>
      <c r="BE526" s="137"/>
      <c r="BF526" s="137"/>
    </row>
    <row r="527" spans="2:71" s="132" customFormat="1" ht="15" customHeight="1">
      <c r="B527" s="134"/>
      <c r="C527" s="135"/>
      <c r="D527" s="354"/>
      <c r="E527" s="355"/>
      <c r="F527" s="355"/>
      <c r="G527" s="355"/>
      <c r="H527" s="355"/>
      <c r="I527" s="355"/>
      <c r="J527" s="356"/>
      <c r="K527" s="363"/>
      <c r="L527" s="364"/>
      <c r="M527" s="364"/>
      <c r="N527" s="364"/>
      <c r="O527" s="364"/>
      <c r="P527" s="364"/>
      <c r="Q527" s="364"/>
      <c r="R527" s="364"/>
      <c r="S527" s="364"/>
      <c r="T527" s="364"/>
      <c r="U527" s="364"/>
      <c r="V527" s="364"/>
      <c r="W527" s="364"/>
      <c r="X527" s="364"/>
      <c r="Y527" s="364"/>
      <c r="Z527" s="365"/>
      <c r="AA527" s="369"/>
      <c r="AB527" s="370"/>
      <c r="AC527" s="370"/>
      <c r="AD527" s="370"/>
      <c r="AE527" s="370"/>
      <c r="AF527" s="371"/>
      <c r="AG527" s="378"/>
      <c r="AH527" s="379"/>
      <c r="AI527" s="379"/>
      <c r="AJ527" s="379"/>
      <c r="AK527" s="379"/>
      <c r="AL527" s="379"/>
      <c r="AM527" s="380"/>
      <c r="AN527" s="387"/>
      <c r="AO527" s="388"/>
      <c r="AP527" s="388"/>
      <c r="AQ527" s="388"/>
      <c r="AR527" s="388"/>
      <c r="AS527" s="388"/>
      <c r="AT527" s="389"/>
      <c r="AU527" s="393"/>
      <c r="AV527" s="394"/>
      <c r="AW527" s="394"/>
      <c r="AX527" s="394"/>
      <c r="AY527" s="394"/>
      <c r="AZ527" s="395"/>
      <c r="BA527" s="136"/>
      <c r="BB527" s="137"/>
      <c r="BC527" s="137"/>
      <c r="BD527" s="137"/>
      <c r="BE527" s="137"/>
      <c r="BF527" s="137"/>
    </row>
    <row r="528" spans="2:71" s="132" customFormat="1" ht="15" customHeight="1">
      <c r="B528" s="134"/>
      <c r="C528" s="135"/>
      <c r="D528" s="357"/>
      <c r="E528" s="358"/>
      <c r="F528" s="358"/>
      <c r="G528" s="358"/>
      <c r="H528" s="358"/>
      <c r="I528" s="358"/>
      <c r="J528" s="359"/>
      <c r="K528" s="396" t="s">
        <v>203</v>
      </c>
      <c r="L528" s="397"/>
      <c r="M528" s="397"/>
      <c r="N528" s="397"/>
      <c r="O528" s="397"/>
      <c r="P528" s="397"/>
      <c r="Q528" s="397"/>
      <c r="R528" s="397"/>
      <c r="S528" s="397"/>
      <c r="T528" s="397"/>
      <c r="U528" s="397"/>
      <c r="V528" s="397"/>
      <c r="W528" s="397"/>
      <c r="X528" s="397"/>
      <c r="Y528" s="397"/>
      <c r="Z528" s="398"/>
      <c r="AA528" s="372"/>
      <c r="AB528" s="373"/>
      <c r="AC528" s="373"/>
      <c r="AD528" s="373"/>
      <c r="AE528" s="373"/>
      <c r="AF528" s="374"/>
      <c r="AG528" s="381"/>
      <c r="AH528" s="382"/>
      <c r="AI528" s="382"/>
      <c r="AJ528" s="382"/>
      <c r="AK528" s="382"/>
      <c r="AL528" s="382"/>
      <c r="AM528" s="383"/>
      <c r="AN528" s="390"/>
      <c r="AO528" s="391"/>
      <c r="AP528" s="391"/>
      <c r="AQ528" s="391"/>
      <c r="AR528" s="391"/>
      <c r="AS528" s="391"/>
      <c r="AT528" s="392"/>
      <c r="AU528" s="326"/>
      <c r="AV528" s="327"/>
      <c r="AW528" s="327"/>
      <c r="AX528" s="327"/>
      <c r="AY528" s="327"/>
      <c r="AZ528" s="328"/>
      <c r="BA528" s="136"/>
      <c r="BB528" s="137"/>
      <c r="BC528" s="137"/>
      <c r="BD528" s="137"/>
      <c r="BE528" s="137"/>
      <c r="BF528" s="137"/>
    </row>
    <row r="529" spans="1:71" s="132" customFormat="1" ht="15" customHeight="1">
      <c r="D529" s="138" t="s">
        <v>280</v>
      </c>
    </row>
    <row r="530" spans="1:71" s="132" customFormat="1" ht="15" customHeight="1">
      <c r="D530" s="138"/>
    </row>
    <row r="531" spans="1:71" ht="4.5" customHeight="1"/>
    <row r="532" spans="1:71" ht="13.5" customHeight="1">
      <c r="A532" s="2" t="s">
        <v>332</v>
      </c>
    </row>
    <row r="533" spans="1:71" ht="14.25" customHeight="1">
      <c r="A533" s="13"/>
      <c r="B533" s="70" t="s">
        <v>281</v>
      </c>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BR533" s="21"/>
      <c r="BS533" s="21"/>
    </row>
    <row r="534" spans="1:71" ht="13.5" customHeight="1">
      <c r="C534" s="46"/>
      <c r="D534" s="46"/>
      <c r="E534" s="46"/>
      <c r="F534" s="46"/>
      <c r="G534" s="46"/>
      <c r="H534" s="46"/>
      <c r="I534" s="46"/>
      <c r="J534" s="46"/>
      <c r="K534" s="46"/>
      <c r="L534" s="46"/>
      <c r="M534" s="46"/>
      <c r="N534" s="46"/>
      <c r="O534" s="46"/>
      <c r="P534" s="46"/>
      <c r="Q534" s="46"/>
      <c r="R534" s="46"/>
      <c r="S534" s="46"/>
      <c r="T534" s="46"/>
      <c r="U534" s="236" t="s">
        <v>333</v>
      </c>
      <c r="V534" s="236"/>
      <c r="W534" s="236"/>
      <c r="X534" s="236"/>
      <c r="Y534" s="236"/>
      <c r="Z534" s="236"/>
      <c r="AA534" s="236"/>
      <c r="AB534" s="236"/>
      <c r="AC534" s="236"/>
      <c r="AD534" s="236"/>
      <c r="AE534" s="236"/>
      <c r="AF534" s="236"/>
      <c r="AG534" s="236"/>
      <c r="AH534" s="236"/>
      <c r="AI534" s="236"/>
      <c r="AJ534" s="236"/>
      <c r="AK534" s="236"/>
      <c r="AL534" s="236"/>
      <c r="AM534" s="236"/>
      <c r="AN534" s="236"/>
      <c r="AO534" s="236"/>
      <c r="AP534" s="236"/>
      <c r="AQ534" s="236"/>
      <c r="AR534" s="236"/>
      <c r="AS534" s="236"/>
      <c r="AT534" s="236"/>
      <c r="AU534" s="236"/>
      <c r="AV534" s="236"/>
      <c r="AW534" s="236"/>
      <c r="AX534" s="236"/>
      <c r="AY534" s="236"/>
      <c r="AZ534" s="236"/>
      <c r="BA534" s="236"/>
      <c r="BB534" s="236"/>
      <c r="BC534" s="236"/>
      <c r="BD534" s="46"/>
      <c r="BE534" s="46"/>
      <c r="BF534" s="46"/>
    </row>
    <row r="535" spans="1:71" ht="18" customHeight="1">
      <c r="C535" s="46"/>
      <c r="D535" s="46"/>
      <c r="E535" s="46"/>
      <c r="F535" s="46"/>
      <c r="G535" s="46"/>
      <c r="H535" s="46"/>
      <c r="I535" s="46"/>
      <c r="J535" s="46"/>
      <c r="K535" s="46"/>
      <c r="L535" s="46"/>
      <c r="M535" s="46"/>
      <c r="N535" s="46"/>
      <c r="O535" s="46"/>
      <c r="P535" s="46"/>
      <c r="Q535" s="46"/>
      <c r="R535" s="46"/>
      <c r="S535" s="46"/>
      <c r="T535" s="46"/>
      <c r="U535" s="236" t="s">
        <v>334</v>
      </c>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236"/>
      <c r="AY535" s="236"/>
      <c r="AZ535" s="236"/>
      <c r="BA535" s="236"/>
      <c r="BB535" s="236"/>
      <c r="BC535" s="236"/>
      <c r="BD535" s="236"/>
      <c r="BE535" s="46"/>
      <c r="BF535" s="46"/>
    </row>
    <row r="536" spans="1:71" ht="13.5" customHeight="1">
      <c r="U536" s="236" t="s">
        <v>335</v>
      </c>
      <c r="V536" s="236"/>
      <c r="W536" s="236"/>
      <c r="X536" s="236"/>
      <c r="Y536" s="236"/>
      <c r="Z536" s="236"/>
      <c r="AA536" s="236"/>
      <c r="AB536" s="236"/>
      <c r="AC536" s="236"/>
      <c r="AD536" s="236"/>
      <c r="AE536" s="236"/>
      <c r="AF536" s="236"/>
      <c r="AG536" s="236"/>
      <c r="AH536" s="236"/>
      <c r="AI536" s="236"/>
      <c r="AJ536" s="236"/>
      <c r="AK536" s="236"/>
      <c r="AL536" s="236"/>
      <c r="AM536" s="236"/>
      <c r="AN536" s="236"/>
      <c r="AO536" s="236"/>
      <c r="AP536" s="236"/>
      <c r="AQ536" s="236"/>
      <c r="AR536" s="236"/>
      <c r="AS536" s="236"/>
      <c r="AT536" s="236"/>
      <c r="AU536" s="236"/>
      <c r="AV536" s="236"/>
      <c r="AW536" s="236"/>
      <c r="AX536" s="236"/>
      <c r="AY536" s="236"/>
      <c r="AZ536" s="236"/>
      <c r="BA536" s="236"/>
      <c r="BB536" s="236"/>
      <c r="BC536" s="236"/>
      <c r="BD536" s="236"/>
      <c r="BE536" s="236"/>
    </row>
    <row r="537" spans="1:71" ht="9.75" customHeight="1"/>
    <row r="538" spans="1:71" ht="14.25" customHeight="1">
      <c r="A538" s="294" t="s">
        <v>282</v>
      </c>
      <c r="B538" s="294"/>
      <c r="C538" s="294"/>
      <c r="D538" s="294"/>
      <c r="E538" s="294"/>
      <c r="F538" s="294"/>
      <c r="G538" s="294"/>
      <c r="H538" s="294"/>
      <c r="I538" s="294"/>
      <c r="J538" s="294"/>
      <c r="K538" s="294"/>
      <c r="L538" s="294"/>
      <c r="M538" s="294"/>
      <c r="N538" s="294"/>
      <c r="O538" s="294"/>
      <c r="P538" s="294"/>
      <c r="Q538" s="294"/>
      <c r="R538" s="294"/>
      <c r="S538" s="294"/>
      <c r="T538" s="294"/>
      <c r="U538" s="294"/>
      <c r="V538" s="294"/>
      <c r="W538" s="294"/>
      <c r="X538" s="294"/>
      <c r="Y538" s="294"/>
      <c r="Z538" s="294"/>
      <c r="AA538" s="294"/>
      <c r="AB538" s="294"/>
      <c r="AC538" s="294"/>
      <c r="AD538" s="294"/>
      <c r="AE538" s="294"/>
      <c r="AF538" s="294"/>
      <c r="AG538" s="294"/>
      <c r="AH538" s="294"/>
      <c r="AI538" s="294"/>
      <c r="AJ538" s="294"/>
      <c r="AK538" s="294"/>
      <c r="AL538" s="294"/>
      <c r="AM538" s="294"/>
      <c r="AN538" s="294"/>
      <c r="AO538" s="294"/>
      <c r="AP538" s="294"/>
      <c r="AQ538" s="294"/>
      <c r="AR538" s="294"/>
      <c r="AS538" s="294"/>
      <c r="AT538" s="294"/>
      <c r="BR538" s="21"/>
      <c r="BS538" s="21"/>
    </row>
    <row r="539" spans="1:71" ht="15" customHeight="1">
      <c r="B539" s="2" t="s">
        <v>397</v>
      </c>
    </row>
    <row r="540" spans="1:71" ht="12.75" customHeight="1">
      <c r="B540" s="5"/>
      <c r="C540" s="49"/>
      <c r="D540" s="329" t="s">
        <v>149</v>
      </c>
      <c r="E540" s="330"/>
      <c r="F540" s="330"/>
      <c r="G540" s="330"/>
      <c r="H540" s="330"/>
      <c r="I540" s="330"/>
      <c r="J540" s="330"/>
      <c r="K540" s="330"/>
      <c r="L540" s="330"/>
      <c r="M540" s="330"/>
      <c r="N540" s="330"/>
      <c r="O540" s="330"/>
      <c r="P540" s="330"/>
      <c r="Q540" s="330"/>
      <c r="R540" s="330"/>
      <c r="S540" s="330"/>
      <c r="T540" s="330"/>
      <c r="U540" s="330"/>
      <c r="V540" s="330"/>
      <c r="W540" s="330"/>
      <c r="X540" s="330"/>
      <c r="Y540" s="330"/>
      <c r="Z540" s="331"/>
      <c r="AA540" s="338" t="s">
        <v>189</v>
      </c>
      <c r="AB540" s="339"/>
      <c r="AC540" s="339"/>
      <c r="AD540" s="339"/>
      <c r="AE540" s="339"/>
      <c r="AF540" s="340"/>
      <c r="AG540" s="347" t="s">
        <v>263</v>
      </c>
      <c r="AH540" s="330"/>
      <c r="AI540" s="330"/>
      <c r="AJ540" s="330"/>
      <c r="AK540" s="330"/>
      <c r="AL540" s="330"/>
      <c r="AM540" s="331"/>
      <c r="AN540" s="348" t="s">
        <v>270</v>
      </c>
      <c r="AO540" s="348"/>
      <c r="AP540" s="348"/>
      <c r="AQ540" s="348"/>
      <c r="AR540" s="348"/>
      <c r="AS540" s="348"/>
      <c r="AT540" s="348"/>
      <c r="AU540" s="349" t="s">
        <v>153</v>
      </c>
      <c r="AV540" s="349"/>
      <c r="AW540" s="349"/>
      <c r="AX540" s="349"/>
      <c r="AY540" s="349"/>
      <c r="AZ540" s="349"/>
      <c r="BA540" s="297"/>
      <c r="BB540" s="350"/>
      <c r="BC540" s="350"/>
      <c r="BD540" s="350"/>
      <c r="BE540" s="350"/>
      <c r="BF540" s="350"/>
    </row>
    <row r="541" spans="1:71" ht="12.75" customHeight="1">
      <c r="B541" s="5"/>
      <c r="C541" s="49"/>
      <c r="D541" s="332"/>
      <c r="E541" s="333"/>
      <c r="F541" s="333"/>
      <c r="G541" s="333"/>
      <c r="H541" s="333"/>
      <c r="I541" s="333"/>
      <c r="J541" s="333"/>
      <c r="K541" s="333"/>
      <c r="L541" s="333"/>
      <c r="M541" s="333"/>
      <c r="N541" s="333"/>
      <c r="O541" s="333"/>
      <c r="P541" s="333"/>
      <c r="Q541" s="333"/>
      <c r="R541" s="333"/>
      <c r="S541" s="333"/>
      <c r="T541" s="333"/>
      <c r="U541" s="333"/>
      <c r="V541" s="333"/>
      <c r="W541" s="333"/>
      <c r="X541" s="333"/>
      <c r="Y541" s="333"/>
      <c r="Z541" s="334"/>
      <c r="AA541" s="341"/>
      <c r="AB541" s="342"/>
      <c r="AC541" s="342"/>
      <c r="AD541" s="342"/>
      <c r="AE541" s="342"/>
      <c r="AF541" s="343"/>
      <c r="AG541" s="332"/>
      <c r="AH541" s="333"/>
      <c r="AI541" s="333"/>
      <c r="AJ541" s="333"/>
      <c r="AK541" s="333"/>
      <c r="AL541" s="333"/>
      <c r="AM541" s="334"/>
      <c r="AN541" s="348"/>
      <c r="AO541" s="348"/>
      <c r="AP541" s="348"/>
      <c r="AQ541" s="348"/>
      <c r="AR541" s="348"/>
      <c r="AS541" s="348"/>
      <c r="AT541" s="348"/>
      <c r="AU541" s="349"/>
      <c r="AV541" s="349"/>
      <c r="AW541" s="349"/>
      <c r="AX541" s="349"/>
      <c r="AY541" s="349"/>
      <c r="AZ541" s="349"/>
      <c r="BA541" s="297"/>
      <c r="BB541" s="350"/>
      <c r="BC541" s="350"/>
      <c r="BD541" s="350"/>
      <c r="BE541" s="350"/>
      <c r="BF541" s="350"/>
    </row>
    <row r="542" spans="1:71" ht="12.75" customHeight="1">
      <c r="B542" s="5"/>
      <c r="C542" s="49"/>
      <c r="D542" s="335"/>
      <c r="E542" s="336"/>
      <c r="F542" s="336"/>
      <c r="G542" s="336"/>
      <c r="H542" s="336"/>
      <c r="I542" s="336"/>
      <c r="J542" s="336"/>
      <c r="K542" s="336"/>
      <c r="L542" s="336"/>
      <c r="M542" s="336"/>
      <c r="N542" s="336"/>
      <c r="O542" s="336"/>
      <c r="P542" s="336"/>
      <c r="Q542" s="336"/>
      <c r="R542" s="336"/>
      <c r="S542" s="336"/>
      <c r="T542" s="336"/>
      <c r="U542" s="336"/>
      <c r="V542" s="336"/>
      <c r="W542" s="336"/>
      <c r="X542" s="336"/>
      <c r="Y542" s="336"/>
      <c r="Z542" s="337"/>
      <c r="AA542" s="344"/>
      <c r="AB542" s="345"/>
      <c r="AC542" s="345"/>
      <c r="AD542" s="345"/>
      <c r="AE542" s="345"/>
      <c r="AF542" s="346"/>
      <c r="AG542" s="335"/>
      <c r="AH542" s="336"/>
      <c r="AI542" s="336"/>
      <c r="AJ542" s="336"/>
      <c r="AK542" s="336"/>
      <c r="AL542" s="336"/>
      <c r="AM542" s="337"/>
      <c r="AN542" s="348"/>
      <c r="AO542" s="348"/>
      <c r="AP542" s="348"/>
      <c r="AQ542" s="348"/>
      <c r="AR542" s="348"/>
      <c r="AS542" s="348"/>
      <c r="AT542" s="348"/>
      <c r="AU542" s="349"/>
      <c r="AV542" s="349"/>
      <c r="AW542" s="349"/>
      <c r="AX542" s="349"/>
      <c r="AY542" s="349"/>
      <c r="AZ542" s="349"/>
      <c r="BA542" s="297"/>
      <c r="BB542" s="350"/>
      <c r="BC542" s="350"/>
      <c r="BD542" s="350"/>
      <c r="BE542" s="350"/>
      <c r="BF542" s="350"/>
    </row>
    <row r="543" spans="1:71" ht="15" customHeight="1">
      <c r="B543" s="5"/>
      <c r="C543" s="49"/>
      <c r="D543" s="299"/>
      <c r="E543" s="300"/>
      <c r="F543" s="300"/>
      <c r="G543" s="300"/>
      <c r="H543" s="300"/>
      <c r="I543" s="300"/>
      <c r="J543" s="300"/>
      <c r="K543" s="300"/>
      <c r="L543" s="300"/>
      <c r="M543" s="300"/>
      <c r="N543" s="300"/>
      <c r="O543" s="300"/>
      <c r="P543" s="300"/>
      <c r="Q543" s="300"/>
      <c r="R543" s="300"/>
      <c r="S543" s="300"/>
      <c r="T543" s="300"/>
      <c r="U543" s="300"/>
      <c r="V543" s="300"/>
      <c r="W543" s="300"/>
      <c r="X543" s="300"/>
      <c r="Y543" s="300"/>
      <c r="Z543" s="301"/>
      <c r="AA543" s="305"/>
      <c r="AB543" s="306"/>
      <c r="AC543" s="306"/>
      <c r="AD543" s="306"/>
      <c r="AE543" s="306"/>
      <c r="AF543" s="307"/>
      <c r="AG543" s="311"/>
      <c r="AH543" s="312"/>
      <c r="AI543" s="312"/>
      <c r="AJ543" s="312"/>
      <c r="AK543" s="312"/>
      <c r="AL543" s="312"/>
      <c r="AM543" s="313"/>
      <c r="AN543" s="317"/>
      <c r="AO543" s="318"/>
      <c r="AP543" s="318"/>
      <c r="AQ543" s="318"/>
      <c r="AR543" s="318"/>
      <c r="AS543" s="318"/>
      <c r="AT543" s="319"/>
      <c r="AU543" s="323">
        <f>AG543*AN543</f>
        <v>0</v>
      </c>
      <c r="AV543" s="324"/>
      <c r="AW543" s="324"/>
      <c r="AX543" s="324"/>
      <c r="AY543" s="324"/>
      <c r="AZ543" s="325"/>
      <c r="BA543" s="297"/>
      <c r="BB543" s="350"/>
      <c r="BC543" s="350"/>
      <c r="BD543" s="350"/>
      <c r="BE543" s="350"/>
      <c r="BF543" s="350"/>
    </row>
    <row r="544" spans="1:71" ht="15" customHeight="1">
      <c r="B544" s="5"/>
      <c r="C544" s="49"/>
      <c r="D544" s="302"/>
      <c r="E544" s="303"/>
      <c r="F544" s="303"/>
      <c r="G544" s="303"/>
      <c r="H544" s="303"/>
      <c r="I544" s="303"/>
      <c r="J544" s="303"/>
      <c r="K544" s="303"/>
      <c r="L544" s="303"/>
      <c r="M544" s="303"/>
      <c r="N544" s="303"/>
      <c r="O544" s="303"/>
      <c r="P544" s="303"/>
      <c r="Q544" s="303"/>
      <c r="R544" s="303"/>
      <c r="S544" s="303"/>
      <c r="T544" s="303"/>
      <c r="U544" s="303"/>
      <c r="V544" s="303"/>
      <c r="W544" s="303"/>
      <c r="X544" s="303"/>
      <c r="Y544" s="303"/>
      <c r="Z544" s="304"/>
      <c r="AA544" s="308"/>
      <c r="AB544" s="309"/>
      <c r="AC544" s="309"/>
      <c r="AD544" s="309"/>
      <c r="AE544" s="309"/>
      <c r="AF544" s="310"/>
      <c r="AG544" s="314"/>
      <c r="AH544" s="315"/>
      <c r="AI544" s="315"/>
      <c r="AJ544" s="315"/>
      <c r="AK544" s="315"/>
      <c r="AL544" s="315"/>
      <c r="AM544" s="316"/>
      <c r="AN544" s="320"/>
      <c r="AO544" s="321"/>
      <c r="AP544" s="321"/>
      <c r="AQ544" s="321"/>
      <c r="AR544" s="321"/>
      <c r="AS544" s="321"/>
      <c r="AT544" s="322"/>
      <c r="AU544" s="326"/>
      <c r="AV544" s="327"/>
      <c r="AW544" s="327"/>
      <c r="AX544" s="327"/>
      <c r="AY544" s="327"/>
      <c r="AZ544" s="328"/>
      <c r="BA544" s="297"/>
      <c r="BB544" s="350"/>
      <c r="BC544" s="350"/>
      <c r="BD544" s="350"/>
      <c r="BE544" s="350"/>
      <c r="BF544" s="350"/>
    </row>
    <row r="545" spans="1:71" ht="15" customHeight="1">
      <c r="B545" s="5"/>
      <c r="C545" s="49"/>
      <c r="D545" s="299"/>
      <c r="E545" s="300"/>
      <c r="F545" s="300"/>
      <c r="G545" s="300"/>
      <c r="H545" s="300"/>
      <c r="I545" s="300"/>
      <c r="J545" s="300"/>
      <c r="K545" s="300"/>
      <c r="L545" s="300"/>
      <c r="M545" s="300"/>
      <c r="N545" s="300"/>
      <c r="O545" s="300"/>
      <c r="P545" s="300"/>
      <c r="Q545" s="300"/>
      <c r="R545" s="300"/>
      <c r="S545" s="300"/>
      <c r="T545" s="300"/>
      <c r="U545" s="300"/>
      <c r="V545" s="300"/>
      <c r="W545" s="300"/>
      <c r="X545" s="300"/>
      <c r="Y545" s="300"/>
      <c r="Z545" s="301"/>
      <c r="AA545" s="305"/>
      <c r="AB545" s="306"/>
      <c r="AC545" s="306"/>
      <c r="AD545" s="306"/>
      <c r="AE545" s="306"/>
      <c r="AF545" s="307"/>
      <c r="AG545" s="311"/>
      <c r="AH545" s="312"/>
      <c r="AI545" s="312"/>
      <c r="AJ545" s="312"/>
      <c r="AK545" s="312"/>
      <c r="AL545" s="312"/>
      <c r="AM545" s="313"/>
      <c r="AN545" s="317"/>
      <c r="AO545" s="318"/>
      <c r="AP545" s="318"/>
      <c r="AQ545" s="318"/>
      <c r="AR545" s="318"/>
      <c r="AS545" s="318"/>
      <c r="AT545" s="319"/>
      <c r="AU545" s="323">
        <f>AG545*AN545</f>
        <v>0</v>
      </c>
      <c r="AV545" s="324"/>
      <c r="AW545" s="324"/>
      <c r="AX545" s="324"/>
      <c r="AY545" s="324"/>
      <c r="AZ545" s="325"/>
      <c r="BA545" s="297"/>
      <c r="BB545" s="350"/>
      <c r="BC545" s="350"/>
      <c r="BD545" s="350"/>
      <c r="BE545" s="350"/>
      <c r="BF545" s="350"/>
    </row>
    <row r="546" spans="1:71" ht="15" customHeight="1">
      <c r="B546" s="5"/>
      <c r="C546" s="49"/>
      <c r="D546" s="302"/>
      <c r="E546" s="303"/>
      <c r="F546" s="303"/>
      <c r="G546" s="303"/>
      <c r="H546" s="303"/>
      <c r="I546" s="303"/>
      <c r="J546" s="303"/>
      <c r="K546" s="303"/>
      <c r="L546" s="303"/>
      <c r="M546" s="303"/>
      <c r="N546" s="303"/>
      <c r="O546" s="303"/>
      <c r="P546" s="303"/>
      <c r="Q546" s="303"/>
      <c r="R546" s="303"/>
      <c r="S546" s="303"/>
      <c r="T546" s="303"/>
      <c r="U546" s="303"/>
      <c r="V546" s="303"/>
      <c r="W546" s="303"/>
      <c r="X546" s="303"/>
      <c r="Y546" s="303"/>
      <c r="Z546" s="304"/>
      <c r="AA546" s="308"/>
      <c r="AB546" s="309"/>
      <c r="AC546" s="309"/>
      <c r="AD546" s="309"/>
      <c r="AE546" s="309"/>
      <c r="AF546" s="310"/>
      <c r="AG546" s="314"/>
      <c r="AH546" s="315"/>
      <c r="AI546" s="315"/>
      <c r="AJ546" s="315"/>
      <c r="AK546" s="315"/>
      <c r="AL546" s="315"/>
      <c r="AM546" s="316"/>
      <c r="AN546" s="320"/>
      <c r="AO546" s="321"/>
      <c r="AP546" s="321"/>
      <c r="AQ546" s="321"/>
      <c r="AR546" s="321"/>
      <c r="AS546" s="321"/>
      <c r="AT546" s="322"/>
      <c r="AU546" s="326"/>
      <c r="AV546" s="327"/>
      <c r="AW546" s="327"/>
      <c r="AX546" s="327"/>
      <c r="AY546" s="327"/>
      <c r="AZ546" s="328"/>
      <c r="BA546" s="297"/>
      <c r="BB546" s="350"/>
      <c r="BC546" s="350"/>
      <c r="BD546" s="350"/>
      <c r="BE546" s="350"/>
      <c r="BF546" s="350"/>
    </row>
    <row r="547" spans="1:71" ht="15" customHeight="1">
      <c r="B547" s="2" t="s">
        <v>283</v>
      </c>
      <c r="BR547" s="21"/>
      <c r="BS547" s="21"/>
    </row>
    <row r="548" spans="1:71" ht="12" customHeight="1">
      <c r="B548" s="5"/>
      <c r="C548" s="49"/>
      <c r="D548" s="329" t="s">
        <v>149</v>
      </c>
      <c r="E548" s="330"/>
      <c r="F548" s="330"/>
      <c r="G548" s="330"/>
      <c r="H548" s="330"/>
      <c r="I548" s="330"/>
      <c r="J548" s="330"/>
      <c r="K548" s="330"/>
      <c r="L548" s="330"/>
      <c r="M548" s="330"/>
      <c r="N548" s="330"/>
      <c r="O548" s="330"/>
      <c r="P548" s="330"/>
      <c r="Q548" s="330"/>
      <c r="R548" s="330"/>
      <c r="S548" s="330"/>
      <c r="T548" s="330"/>
      <c r="U548" s="330"/>
      <c r="V548" s="330"/>
      <c r="W548" s="330"/>
      <c r="X548" s="330"/>
      <c r="Y548" s="330"/>
      <c r="Z548" s="331"/>
      <c r="AA548" s="338" t="s">
        <v>189</v>
      </c>
      <c r="AB548" s="339"/>
      <c r="AC548" s="339"/>
      <c r="AD548" s="339"/>
      <c r="AE548" s="339"/>
      <c r="AF548" s="340"/>
      <c r="AG548" s="347" t="s">
        <v>274</v>
      </c>
      <c r="AH548" s="330"/>
      <c r="AI548" s="330"/>
      <c r="AJ548" s="330"/>
      <c r="AK548" s="330"/>
      <c r="AL548" s="330"/>
      <c r="AM548" s="331"/>
      <c r="AN548" s="348" t="s">
        <v>264</v>
      </c>
      <c r="AO548" s="348"/>
      <c r="AP548" s="348"/>
      <c r="AQ548" s="348"/>
      <c r="AR548" s="348"/>
      <c r="AS548" s="348"/>
      <c r="AT548" s="348"/>
      <c r="AU548" s="349" t="s">
        <v>271</v>
      </c>
      <c r="AV548" s="349"/>
      <c r="AW548" s="349"/>
      <c r="AX548" s="349"/>
      <c r="AY548" s="349"/>
      <c r="AZ548" s="349"/>
      <c r="BA548" s="297"/>
      <c r="BB548" s="350"/>
      <c r="BC548" s="350"/>
      <c r="BD548" s="350"/>
      <c r="BE548" s="350"/>
      <c r="BF548" s="350"/>
    </row>
    <row r="549" spans="1:71" ht="12" customHeight="1">
      <c r="B549" s="5"/>
      <c r="C549" s="49"/>
      <c r="D549" s="332"/>
      <c r="E549" s="333"/>
      <c r="F549" s="333"/>
      <c r="G549" s="333"/>
      <c r="H549" s="333"/>
      <c r="I549" s="333"/>
      <c r="J549" s="333"/>
      <c r="K549" s="333"/>
      <c r="L549" s="333"/>
      <c r="M549" s="333"/>
      <c r="N549" s="333"/>
      <c r="O549" s="333"/>
      <c r="P549" s="333"/>
      <c r="Q549" s="333"/>
      <c r="R549" s="333"/>
      <c r="S549" s="333"/>
      <c r="T549" s="333"/>
      <c r="U549" s="333"/>
      <c r="V549" s="333"/>
      <c r="W549" s="333"/>
      <c r="X549" s="333"/>
      <c r="Y549" s="333"/>
      <c r="Z549" s="334"/>
      <c r="AA549" s="341"/>
      <c r="AB549" s="342"/>
      <c r="AC549" s="342"/>
      <c r="AD549" s="342"/>
      <c r="AE549" s="342"/>
      <c r="AF549" s="343"/>
      <c r="AG549" s="332"/>
      <c r="AH549" s="333"/>
      <c r="AI549" s="333"/>
      <c r="AJ549" s="333"/>
      <c r="AK549" s="333"/>
      <c r="AL549" s="333"/>
      <c r="AM549" s="334"/>
      <c r="AN549" s="348"/>
      <c r="AO549" s="348"/>
      <c r="AP549" s="348"/>
      <c r="AQ549" s="348"/>
      <c r="AR549" s="348"/>
      <c r="AS549" s="348"/>
      <c r="AT549" s="348"/>
      <c r="AU549" s="349"/>
      <c r="AV549" s="349"/>
      <c r="AW549" s="349"/>
      <c r="AX549" s="349"/>
      <c r="AY549" s="349"/>
      <c r="AZ549" s="349"/>
      <c r="BA549" s="297"/>
      <c r="BB549" s="350"/>
      <c r="BC549" s="350"/>
      <c r="BD549" s="350"/>
      <c r="BE549" s="350"/>
      <c r="BF549" s="350"/>
    </row>
    <row r="550" spans="1:71" ht="12" customHeight="1">
      <c r="B550" s="5"/>
      <c r="C550" s="49"/>
      <c r="D550" s="335"/>
      <c r="E550" s="336"/>
      <c r="F550" s="336"/>
      <c r="G550" s="336"/>
      <c r="H550" s="336"/>
      <c r="I550" s="336"/>
      <c r="J550" s="336"/>
      <c r="K550" s="336"/>
      <c r="L550" s="336"/>
      <c r="M550" s="336"/>
      <c r="N550" s="336"/>
      <c r="O550" s="336"/>
      <c r="P550" s="336"/>
      <c r="Q550" s="336"/>
      <c r="R550" s="336"/>
      <c r="S550" s="336"/>
      <c r="T550" s="336"/>
      <c r="U550" s="336"/>
      <c r="V550" s="336"/>
      <c r="W550" s="336"/>
      <c r="X550" s="336"/>
      <c r="Y550" s="336"/>
      <c r="Z550" s="337"/>
      <c r="AA550" s="344"/>
      <c r="AB550" s="345"/>
      <c r="AC550" s="345"/>
      <c r="AD550" s="345"/>
      <c r="AE550" s="345"/>
      <c r="AF550" s="346"/>
      <c r="AG550" s="335"/>
      <c r="AH550" s="336"/>
      <c r="AI550" s="336"/>
      <c r="AJ550" s="336"/>
      <c r="AK550" s="336"/>
      <c r="AL550" s="336"/>
      <c r="AM550" s="337"/>
      <c r="AN550" s="348"/>
      <c r="AO550" s="348"/>
      <c r="AP550" s="348"/>
      <c r="AQ550" s="348"/>
      <c r="AR550" s="348"/>
      <c r="AS550" s="348"/>
      <c r="AT550" s="348"/>
      <c r="AU550" s="349"/>
      <c r="AV550" s="349"/>
      <c r="AW550" s="349"/>
      <c r="AX550" s="349"/>
      <c r="AY550" s="349"/>
      <c r="AZ550" s="349"/>
      <c r="BA550" s="297"/>
      <c r="BB550" s="350"/>
      <c r="BC550" s="350"/>
      <c r="BD550" s="350"/>
      <c r="BE550" s="350"/>
      <c r="BF550" s="350"/>
    </row>
    <row r="551" spans="1:71" ht="15" customHeight="1">
      <c r="B551" s="5"/>
      <c r="C551" s="49"/>
      <c r="D551" s="299"/>
      <c r="E551" s="300"/>
      <c r="F551" s="300"/>
      <c r="G551" s="300"/>
      <c r="H551" s="300"/>
      <c r="I551" s="300"/>
      <c r="J551" s="300"/>
      <c r="K551" s="300"/>
      <c r="L551" s="300"/>
      <c r="M551" s="300"/>
      <c r="N551" s="300"/>
      <c r="O551" s="300"/>
      <c r="P551" s="300"/>
      <c r="Q551" s="300"/>
      <c r="R551" s="300"/>
      <c r="S551" s="300"/>
      <c r="T551" s="300"/>
      <c r="U551" s="300"/>
      <c r="V551" s="300"/>
      <c r="W551" s="300"/>
      <c r="X551" s="300"/>
      <c r="Y551" s="300"/>
      <c r="Z551" s="301"/>
      <c r="AA551" s="305"/>
      <c r="AB551" s="306"/>
      <c r="AC551" s="306"/>
      <c r="AD551" s="306"/>
      <c r="AE551" s="306"/>
      <c r="AF551" s="307"/>
      <c r="AG551" s="311"/>
      <c r="AH551" s="312"/>
      <c r="AI551" s="312"/>
      <c r="AJ551" s="312"/>
      <c r="AK551" s="312"/>
      <c r="AL551" s="312"/>
      <c r="AM551" s="313"/>
      <c r="AN551" s="317"/>
      <c r="AO551" s="318"/>
      <c r="AP551" s="318"/>
      <c r="AQ551" s="318"/>
      <c r="AR551" s="318"/>
      <c r="AS551" s="318"/>
      <c r="AT551" s="319"/>
      <c r="AU551" s="323">
        <f>AG551*AN551</f>
        <v>0</v>
      </c>
      <c r="AV551" s="324"/>
      <c r="AW551" s="324"/>
      <c r="AX551" s="324"/>
      <c r="AY551" s="324"/>
      <c r="AZ551" s="325"/>
      <c r="BA551" s="297"/>
      <c r="BB551" s="350"/>
      <c r="BC551" s="350"/>
      <c r="BD551" s="350"/>
      <c r="BE551" s="350"/>
      <c r="BF551" s="350"/>
    </row>
    <row r="552" spans="1:71" ht="15" customHeight="1">
      <c r="B552" s="5"/>
      <c r="C552" s="49"/>
      <c r="D552" s="302"/>
      <c r="E552" s="303"/>
      <c r="F552" s="303"/>
      <c r="G552" s="303"/>
      <c r="H552" s="303"/>
      <c r="I552" s="303"/>
      <c r="J552" s="303"/>
      <c r="K552" s="303"/>
      <c r="L552" s="303"/>
      <c r="M552" s="303"/>
      <c r="N552" s="303"/>
      <c r="O552" s="303"/>
      <c r="P552" s="303"/>
      <c r="Q552" s="303"/>
      <c r="R552" s="303"/>
      <c r="S552" s="303"/>
      <c r="T552" s="303"/>
      <c r="U552" s="303"/>
      <c r="V552" s="303"/>
      <c r="W552" s="303"/>
      <c r="X552" s="303"/>
      <c r="Y552" s="303"/>
      <c r="Z552" s="304"/>
      <c r="AA552" s="308"/>
      <c r="AB552" s="309"/>
      <c r="AC552" s="309"/>
      <c r="AD552" s="309"/>
      <c r="AE552" s="309"/>
      <c r="AF552" s="310"/>
      <c r="AG552" s="314"/>
      <c r="AH552" s="315"/>
      <c r="AI552" s="315"/>
      <c r="AJ552" s="315"/>
      <c r="AK552" s="315"/>
      <c r="AL552" s="315"/>
      <c r="AM552" s="316"/>
      <c r="AN552" s="320"/>
      <c r="AO552" s="321"/>
      <c r="AP552" s="321"/>
      <c r="AQ552" s="321"/>
      <c r="AR552" s="321"/>
      <c r="AS552" s="321"/>
      <c r="AT552" s="322"/>
      <c r="AU552" s="326"/>
      <c r="AV552" s="327"/>
      <c r="AW552" s="327"/>
      <c r="AX552" s="327"/>
      <c r="AY552" s="327"/>
      <c r="AZ552" s="328"/>
      <c r="BA552" s="297"/>
      <c r="BB552" s="350"/>
      <c r="BC552" s="350"/>
      <c r="BD552" s="350"/>
      <c r="BE552" s="350"/>
      <c r="BF552" s="350"/>
    </row>
    <row r="553" spans="1:71" ht="15" customHeight="1">
      <c r="B553" s="2" t="s">
        <v>284</v>
      </c>
      <c r="BR553" s="21"/>
      <c r="BS553" s="21"/>
    </row>
    <row r="554" spans="1:71" ht="12" customHeight="1">
      <c r="B554" s="5"/>
      <c r="C554" s="49"/>
      <c r="D554" s="329" t="s">
        <v>149</v>
      </c>
      <c r="E554" s="330"/>
      <c r="F554" s="330"/>
      <c r="G554" s="330"/>
      <c r="H554" s="330"/>
      <c r="I554" s="330"/>
      <c r="J554" s="330"/>
      <c r="K554" s="330"/>
      <c r="L554" s="330"/>
      <c r="M554" s="330"/>
      <c r="N554" s="330"/>
      <c r="O554" s="330"/>
      <c r="P554" s="330"/>
      <c r="Q554" s="330"/>
      <c r="R554" s="330"/>
      <c r="S554" s="330"/>
      <c r="T554" s="330"/>
      <c r="U554" s="330"/>
      <c r="V554" s="330"/>
      <c r="W554" s="330"/>
      <c r="X554" s="330"/>
      <c r="Y554" s="330"/>
      <c r="Z554" s="331"/>
      <c r="AA554" s="338" t="s">
        <v>285</v>
      </c>
      <c r="AB554" s="339"/>
      <c r="AC554" s="339"/>
      <c r="AD554" s="339"/>
      <c r="AE554" s="339"/>
      <c r="AF554" s="340"/>
      <c r="AG554" s="347" t="s">
        <v>263</v>
      </c>
      <c r="AH554" s="330"/>
      <c r="AI554" s="330"/>
      <c r="AJ554" s="330"/>
      <c r="AK554" s="330"/>
      <c r="AL554" s="330"/>
      <c r="AM554" s="331"/>
      <c r="AN554" s="348" t="s">
        <v>270</v>
      </c>
      <c r="AO554" s="348"/>
      <c r="AP554" s="348"/>
      <c r="AQ554" s="348"/>
      <c r="AR554" s="348"/>
      <c r="AS554" s="348"/>
      <c r="AT554" s="348"/>
      <c r="AU554" s="349" t="s">
        <v>271</v>
      </c>
      <c r="AV554" s="349"/>
      <c r="AW554" s="349"/>
      <c r="AX554" s="349"/>
      <c r="AY554" s="349"/>
      <c r="AZ554" s="349"/>
      <c r="BA554" s="297"/>
      <c r="BB554" s="298"/>
      <c r="BC554" s="298"/>
      <c r="BD554" s="298"/>
      <c r="BE554" s="298"/>
      <c r="BF554" s="298"/>
    </row>
    <row r="555" spans="1:71" ht="12" customHeight="1">
      <c r="B555" s="5"/>
      <c r="C555" s="49"/>
      <c r="D555" s="332"/>
      <c r="E555" s="333"/>
      <c r="F555" s="333"/>
      <c r="G555" s="333"/>
      <c r="H555" s="333"/>
      <c r="I555" s="333"/>
      <c r="J555" s="333"/>
      <c r="K555" s="333"/>
      <c r="L555" s="333"/>
      <c r="M555" s="333"/>
      <c r="N555" s="333"/>
      <c r="O555" s="333"/>
      <c r="P555" s="333"/>
      <c r="Q555" s="333"/>
      <c r="R555" s="333"/>
      <c r="S555" s="333"/>
      <c r="T555" s="333"/>
      <c r="U555" s="333"/>
      <c r="V555" s="333"/>
      <c r="W555" s="333"/>
      <c r="X555" s="333"/>
      <c r="Y555" s="333"/>
      <c r="Z555" s="334"/>
      <c r="AA555" s="341"/>
      <c r="AB555" s="342"/>
      <c r="AC555" s="342"/>
      <c r="AD555" s="342"/>
      <c r="AE555" s="342"/>
      <c r="AF555" s="343"/>
      <c r="AG555" s="332"/>
      <c r="AH555" s="333"/>
      <c r="AI555" s="333"/>
      <c r="AJ555" s="333"/>
      <c r="AK555" s="333"/>
      <c r="AL555" s="333"/>
      <c r="AM555" s="334"/>
      <c r="AN555" s="348"/>
      <c r="AO555" s="348"/>
      <c r="AP555" s="348"/>
      <c r="AQ555" s="348"/>
      <c r="AR555" s="348"/>
      <c r="AS555" s="348"/>
      <c r="AT555" s="348"/>
      <c r="AU555" s="349"/>
      <c r="AV555" s="349"/>
      <c r="AW555" s="349"/>
      <c r="AX555" s="349"/>
      <c r="AY555" s="349"/>
      <c r="AZ555" s="349"/>
      <c r="BA555" s="297"/>
      <c r="BB555" s="298"/>
      <c r="BC555" s="298"/>
      <c r="BD555" s="298"/>
      <c r="BE555" s="298"/>
      <c r="BF555" s="298"/>
    </row>
    <row r="556" spans="1:71" ht="12" customHeight="1">
      <c r="B556" s="5"/>
      <c r="C556" s="49"/>
      <c r="D556" s="335"/>
      <c r="E556" s="336"/>
      <c r="F556" s="336"/>
      <c r="G556" s="336"/>
      <c r="H556" s="336"/>
      <c r="I556" s="336"/>
      <c r="J556" s="336"/>
      <c r="K556" s="336"/>
      <c r="L556" s="336"/>
      <c r="M556" s="336"/>
      <c r="N556" s="336"/>
      <c r="O556" s="336"/>
      <c r="P556" s="336"/>
      <c r="Q556" s="336"/>
      <c r="R556" s="336"/>
      <c r="S556" s="336"/>
      <c r="T556" s="336"/>
      <c r="U556" s="336"/>
      <c r="V556" s="336"/>
      <c r="W556" s="336"/>
      <c r="X556" s="336"/>
      <c r="Y556" s="336"/>
      <c r="Z556" s="337"/>
      <c r="AA556" s="344"/>
      <c r="AB556" s="345"/>
      <c r="AC556" s="345"/>
      <c r="AD556" s="345"/>
      <c r="AE556" s="345"/>
      <c r="AF556" s="346"/>
      <c r="AG556" s="335"/>
      <c r="AH556" s="336"/>
      <c r="AI556" s="336"/>
      <c r="AJ556" s="336"/>
      <c r="AK556" s="336"/>
      <c r="AL556" s="336"/>
      <c r="AM556" s="337"/>
      <c r="AN556" s="348"/>
      <c r="AO556" s="348"/>
      <c r="AP556" s="348"/>
      <c r="AQ556" s="348"/>
      <c r="AR556" s="348"/>
      <c r="AS556" s="348"/>
      <c r="AT556" s="348"/>
      <c r="AU556" s="349"/>
      <c r="AV556" s="349"/>
      <c r="AW556" s="349"/>
      <c r="AX556" s="349"/>
      <c r="AY556" s="349"/>
      <c r="AZ556" s="349"/>
      <c r="BA556" s="297"/>
      <c r="BB556" s="298"/>
      <c r="BC556" s="298"/>
      <c r="BD556" s="298"/>
      <c r="BE556" s="298"/>
      <c r="BF556" s="298"/>
    </row>
    <row r="557" spans="1:71" ht="15" customHeight="1">
      <c r="B557" s="5"/>
      <c r="C557" s="49"/>
      <c r="D557" s="299"/>
      <c r="E557" s="300"/>
      <c r="F557" s="300"/>
      <c r="G557" s="300"/>
      <c r="H557" s="300"/>
      <c r="I557" s="300"/>
      <c r="J557" s="300"/>
      <c r="K557" s="300"/>
      <c r="L557" s="300"/>
      <c r="M557" s="300"/>
      <c r="N557" s="300"/>
      <c r="O557" s="300"/>
      <c r="P557" s="300"/>
      <c r="Q557" s="300"/>
      <c r="R557" s="300"/>
      <c r="S557" s="300"/>
      <c r="T557" s="300"/>
      <c r="U557" s="300"/>
      <c r="V557" s="300"/>
      <c r="W557" s="300"/>
      <c r="X557" s="300"/>
      <c r="Y557" s="300"/>
      <c r="Z557" s="301"/>
      <c r="AA557" s="305"/>
      <c r="AB557" s="306"/>
      <c r="AC557" s="306"/>
      <c r="AD557" s="306"/>
      <c r="AE557" s="306"/>
      <c r="AF557" s="307"/>
      <c r="AG557" s="311"/>
      <c r="AH557" s="312"/>
      <c r="AI557" s="312"/>
      <c r="AJ557" s="312"/>
      <c r="AK557" s="312"/>
      <c r="AL557" s="312"/>
      <c r="AM557" s="313"/>
      <c r="AN557" s="317"/>
      <c r="AO557" s="318"/>
      <c r="AP557" s="318"/>
      <c r="AQ557" s="318"/>
      <c r="AR557" s="318"/>
      <c r="AS557" s="318"/>
      <c r="AT557" s="319"/>
      <c r="AU557" s="323">
        <f>AG557*AN557</f>
        <v>0</v>
      </c>
      <c r="AV557" s="324"/>
      <c r="AW557" s="324"/>
      <c r="AX557" s="324"/>
      <c r="AY557" s="324"/>
      <c r="AZ557" s="325"/>
      <c r="BA557" s="297"/>
      <c r="BB557" s="298"/>
      <c r="BC557" s="298"/>
      <c r="BD557" s="298"/>
      <c r="BE557" s="298"/>
      <c r="BF557" s="298"/>
    </row>
    <row r="558" spans="1:71" ht="15" customHeight="1">
      <c r="B558" s="5"/>
      <c r="C558" s="49"/>
      <c r="D558" s="302"/>
      <c r="E558" s="303"/>
      <c r="F558" s="303"/>
      <c r="G558" s="303"/>
      <c r="H558" s="303"/>
      <c r="I558" s="303"/>
      <c r="J558" s="303"/>
      <c r="K558" s="303"/>
      <c r="L558" s="303"/>
      <c r="M558" s="303"/>
      <c r="N558" s="303"/>
      <c r="O558" s="303"/>
      <c r="P558" s="303"/>
      <c r="Q558" s="303"/>
      <c r="R558" s="303"/>
      <c r="S558" s="303"/>
      <c r="T558" s="303"/>
      <c r="U558" s="303"/>
      <c r="V558" s="303"/>
      <c r="W558" s="303"/>
      <c r="X558" s="303"/>
      <c r="Y558" s="303"/>
      <c r="Z558" s="304"/>
      <c r="AA558" s="308"/>
      <c r="AB558" s="309"/>
      <c r="AC558" s="309"/>
      <c r="AD558" s="309"/>
      <c r="AE558" s="309"/>
      <c r="AF558" s="310"/>
      <c r="AG558" s="314"/>
      <c r="AH558" s="315"/>
      <c r="AI558" s="315"/>
      <c r="AJ558" s="315"/>
      <c r="AK558" s="315"/>
      <c r="AL558" s="315"/>
      <c r="AM558" s="316"/>
      <c r="AN558" s="320"/>
      <c r="AO558" s="321"/>
      <c r="AP558" s="321"/>
      <c r="AQ558" s="321"/>
      <c r="AR558" s="321"/>
      <c r="AS558" s="321"/>
      <c r="AT558" s="322"/>
      <c r="AU558" s="326"/>
      <c r="AV558" s="327"/>
      <c r="AW558" s="327"/>
      <c r="AX558" s="327"/>
      <c r="AY558" s="327"/>
      <c r="AZ558" s="328"/>
      <c r="BA558" s="297"/>
      <c r="BB558" s="298"/>
      <c r="BC558" s="298"/>
      <c r="BD558" s="298"/>
      <c r="BE558" s="298"/>
      <c r="BF558" s="298"/>
    </row>
    <row r="559" spans="1:71" ht="10.5" customHeight="1">
      <c r="B559" s="5"/>
      <c r="C559" s="5"/>
      <c r="D559" s="294"/>
      <c r="E559" s="294"/>
      <c r="F559" s="294"/>
      <c r="G559" s="294"/>
      <c r="H559" s="294"/>
      <c r="I559" s="294"/>
      <c r="J559" s="294"/>
      <c r="K559" s="294"/>
      <c r="L559" s="294"/>
      <c r="M559" s="294"/>
      <c r="N559" s="294"/>
      <c r="O559" s="294"/>
      <c r="P559" s="294"/>
      <c r="Q559" s="294"/>
      <c r="R559" s="294"/>
      <c r="S559" s="294"/>
      <c r="T559" s="294"/>
      <c r="U559" s="294"/>
      <c r="V559" s="294"/>
      <c r="W559" s="294"/>
      <c r="X559" s="294"/>
      <c r="Y559" s="294"/>
      <c r="Z559" s="294"/>
      <c r="AA559" s="294"/>
      <c r="AB559" s="294"/>
      <c r="AC559" s="294"/>
      <c r="AD559" s="294"/>
      <c r="AE559" s="294"/>
      <c r="AF559" s="294"/>
      <c r="AG559" s="294"/>
      <c r="AH559" s="294"/>
      <c r="AI559" s="294"/>
      <c r="AJ559" s="294"/>
      <c r="AK559" s="294"/>
      <c r="AL559" s="294"/>
      <c r="AM559" s="294"/>
      <c r="AN559" s="294"/>
      <c r="AO559" s="294"/>
      <c r="AP559" s="294"/>
      <c r="AQ559" s="294"/>
      <c r="AR559" s="294"/>
      <c r="AS559" s="294"/>
      <c r="AT559" s="294"/>
      <c r="AU559" s="294"/>
      <c r="AV559" s="294"/>
      <c r="AW559" s="294"/>
      <c r="AX559" s="294"/>
      <c r="AY559" s="294"/>
      <c r="AZ559" s="294"/>
      <c r="BA559" s="294"/>
      <c r="BB559" s="294"/>
      <c r="BC559" s="294"/>
      <c r="BD559" s="294"/>
      <c r="BE559" s="294"/>
      <c r="BF559" s="294"/>
    </row>
    <row r="560" spans="1:71" s="92" customFormat="1" ht="15" customHeight="1">
      <c r="A560" s="92" t="s">
        <v>337</v>
      </c>
    </row>
    <row r="561" spans="1:63" s="63" customFormat="1" ht="15" customHeight="1">
      <c r="A561" s="2"/>
      <c r="B561" s="45" t="s">
        <v>286</v>
      </c>
      <c r="C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row>
    <row r="562" spans="1:63" s="63" customFormat="1" ht="6.75" customHeight="1">
      <c r="A562" s="2"/>
      <c r="B562" s="2"/>
      <c r="C562" s="2"/>
      <c r="D562" s="4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row>
    <row r="563" spans="1:63" s="147" customFormat="1" ht="15" customHeight="1">
      <c r="A563" s="92"/>
      <c r="B563" s="295" t="s">
        <v>338</v>
      </c>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c r="Z563" s="295"/>
      <c r="AA563" s="295"/>
      <c r="AB563" s="295"/>
      <c r="AC563" s="295"/>
      <c r="AD563" s="295"/>
      <c r="AE563" s="295"/>
      <c r="AF563" s="295"/>
      <c r="AG563" s="295"/>
      <c r="AH563" s="295"/>
      <c r="AI563" s="295"/>
      <c r="AJ563" s="295"/>
      <c r="AK563" s="295"/>
      <c r="AL563" s="295"/>
      <c r="AM563" s="295"/>
      <c r="AN563" s="295"/>
      <c r="AO563" s="295"/>
      <c r="AP563" s="295"/>
      <c r="AQ563" s="295"/>
      <c r="AR563" s="295"/>
      <c r="AS563" s="295"/>
      <c r="AT563" s="295"/>
      <c r="AU563" s="295"/>
      <c r="AV563" s="295"/>
      <c r="AW563" s="295"/>
      <c r="AX563" s="295"/>
      <c r="AY563" s="295"/>
      <c r="AZ563" s="295"/>
      <c r="BA563" s="295"/>
      <c r="BB563" s="295"/>
      <c r="BC563" s="295"/>
      <c r="BD563" s="295"/>
      <c r="BE563" s="295"/>
      <c r="BF563" s="92"/>
      <c r="BG563" s="92"/>
      <c r="BH563" s="92"/>
      <c r="BI563" s="92"/>
      <c r="BJ563" s="92"/>
      <c r="BK563" s="92"/>
    </row>
    <row r="564" spans="1:63" s="115" customFormat="1" ht="15" customHeight="1">
      <c r="C564" s="115" t="s">
        <v>287</v>
      </c>
    </row>
    <row r="565" spans="1:63" s="115" customFormat="1" ht="15" customHeight="1">
      <c r="D565" s="296" t="s">
        <v>149</v>
      </c>
      <c r="E565" s="296"/>
      <c r="F565" s="296"/>
      <c r="G565" s="296"/>
      <c r="H565" s="296"/>
      <c r="I565" s="296"/>
      <c r="J565" s="296"/>
      <c r="K565" s="296"/>
      <c r="L565" s="296"/>
      <c r="M565" s="296"/>
      <c r="N565" s="296"/>
      <c r="O565" s="296"/>
      <c r="P565" s="296"/>
      <c r="Q565" s="296"/>
      <c r="R565" s="296"/>
      <c r="S565" s="296"/>
      <c r="T565" s="296" t="s">
        <v>157</v>
      </c>
      <c r="U565" s="296"/>
      <c r="V565" s="296"/>
      <c r="W565" s="296"/>
      <c r="X565" s="296"/>
      <c r="Y565" s="296"/>
      <c r="Z565" s="296"/>
      <c r="AA565" s="296"/>
      <c r="AB565" s="296"/>
      <c r="AC565" s="296" t="s">
        <v>239</v>
      </c>
      <c r="AD565" s="296"/>
      <c r="AE565" s="296"/>
      <c r="AF565" s="296"/>
      <c r="AG565" s="296"/>
      <c r="AH565" s="296"/>
      <c r="AI565" s="296" t="s">
        <v>159</v>
      </c>
      <c r="AJ565" s="296"/>
      <c r="AK565" s="296"/>
      <c r="AL565" s="296"/>
      <c r="AM565" s="296"/>
      <c r="AN565" s="296"/>
      <c r="AO565" s="296" t="s">
        <v>160</v>
      </c>
      <c r="AP565" s="296"/>
      <c r="AQ565" s="296"/>
      <c r="AR565" s="296"/>
      <c r="AS565" s="296"/>
      <c r="AT565" s="296"/>
      <c r="AU565" s="296" t="s">
        <v>288</v>
      </c>
      <c r="AV565" s="296"/>
      <c r="AW565" s="296"/>
      <c r="AX565" s="296"/>
      <c r="AY565" s="296"/>
      <c r="AZ565" s="296"/>
      <c r="BA565" s="296"/>
    </row>
    <row r="566" spans="1:63" s="115" customFormat="1" ht="15" customHeight="1">
      <c r="D566" s="296"/>
      <c r="E566" s="296"/>
      <c r="F566" s="296"/>
      <c r="G566" s="296"/>
      <c r="H566" s="296"/>
      <c r="I566" s="296"/>
      <c r="J566" s="296"/>
      <c r="K566" s="296"/>
      <c r="L566" s="296"/>
      <c r="M566" s="296"/>
      <c r="N566" s="296"/>
      <c r="O566" s="296"/>
      <c r="P566" s="296"/>
      <c r="Q566" s="296"/>
      <c r="R566" s="296"/>
      <c r="S566" s="296"/>
      <c r="T566" s="296"/>
      <c r="U566" s="296"/>
      <c r="V566" s="296"/>
      <c r="W566" s="296"/>
      <c r="X566" s="296"/>
      <c r="Y566" s="296"/>
      <c r="Z566" s="296"/>
      <c r="AA566" s="296"/>
      <c r="AB566" s="296"/>
      <c r="AC566" s="296"/>
      <c r="AD566" s="296"/>
      <c r="AE566" s="296"/>
      <c r="AF566" s="296"/>
      <c r="AG566" s="296"/>
      <c r="AH566" s="296"/>
      <c r="AI566" s="296"/>
      <c r="AJ566" s="296"/>
      <c r="AK566" s="296"/>
      <c r="AL566" s="296"/>
      <c r="AM566" s="296"/>
      <c r="AN566" s="296"/>
      <c r="AO566" s="296"/>
      <c r="AP566" s="296"/>
      <c r="AQ566" s="296"/>
      <c r="AR566" s="296"/>
      <c r="AS566" s="296"/>
      <c r="AT566" s="296"/>
      <c r="AU566" s="296"/>
      <c r="AV566" s="296"/>
      <c r="AW566" s="296"/>
      <c r="AX566" s="296"/>
      <c r="AY566" s="296"/>
      <c r="AZ566" s="296"/>
      <c r="BA566" s="296"/>
    </row>
    <row r="567" spans="1:63" s="115" customFormat="1" ht="27.75" customHeight="1">
      <c r="D567" s="296"/>
      <c r="E567" s="296"/>
      <c r="F567" s="296"/>
      <c r="G567" s="296"/>
      <c r="H567" s="296"/>
      <c r="I567" s="296"/>
      <c r="J567" s="296"/>
      <c r="K567" s="296"/>
      <c r="L567" s="296"/>
      <c r="M567" s="296"/>
      <c r="N567" s="296"/>
      <c r="O567" s="296"/>
      <c r="P567" s="296"/>
      <c r="Q567" s="296"/>
      <c r="R567" s="296"/>
      <c r="S567" s="296"/>
      <c r="T567" s="296"/>
      <c r="U567" s="296"/>
      <c r="V567" s="296"/>
      <c r="W567" s="296"/>
      <c r="X567" s="296"/>
      <c r="Y567" s="296"/>
      <c r="Z567" s="296"/>
      <c r="AA567" s="296"/>
      <c r="AB567" s="296"/>
      <c r="AC567" s="296"/>
      <c r="AD567" s="296"/>
      <c r="AE567" s="296"/>
      <c r="AF567" s="296"/>
      <c r="AG567" s="296"/>
      <c r="AH567" s="296"/>
      <c r="AI567" s="296"/>
      <c r="AJ567" s="296"/>
      <c r="AK567" s="296"/>
      <c r="AL567" s="296"/>
      <c r="AM567" s="296"/>
      <c r="AN567" s="296"/>
      <c r="AO567" s="296"/>
      <c r="AP567" s="296"/>
      <c r="AQ567" s="296"/>
      <c r="AR567" s="296"/>
      <c r="AS567" s="296"/>
      <c r="AT567" s="296"/>
      <c r="AU567" s="296"/>
      <c r="AV567" s="296"/>
      <c r="AW567" s="296"/>
      <c r="AX567" s="296"/>
      <c r="AY567" s="296"/>
      <c r="AZ567" s="296"/>
      <c r="BA567" s="296"/>
    </row>
    <row r="568" spans="1:63" s="148" customFormat="1" ht="15" customHeight="1">
      <c r="D568" s="288"/>
      <c r="E568" s="288"/>
      <c r="F568" s="288"/>
      <c r="G568" s="288"/>
      <c r="H568" s="288"/>
      <c r="I568" s="288"/>
      <c r="J568" s="288"/>
      <c r="K568" s="288"/>
      <c r="L568" s="288"/>
      <c r="M568" s="288"/>
      <c r="N568" s="288"/>
      <c r="O568" s="288"/>
      <c r="P568" s="288"/>
      <c r="Q568" s="288"/>
      <c r="R568" s="288"/>
      <c r="S568" s="288"/>
      <c r="T568" s="289"/>
      <c r="U568" s="289"/>
      <c r="V568" s="289"/>
      <c r="W568" s="289"/>
      <c r="X568" s="289"/>
      <c r="Y568" s="289"/>
      <c r="Z568" s="289"/>
      <c r="AA568" s="289"/>
      <c r="AB568" s="289"/>
      <c r="AC568" s="290"/>
      <c r="AD568" s="290"/>
      <c r="AE568" s="290"/>
      <c r="AF568" s="290"/>
      <c r="AG568" s="290"/>
      <c r="AH568" s="290"/>
      <c r="AI568" s="291"/>
      <c r="AJ568" s="291"/>
      <c r="AK568" s="291"/>
      <c r="AL568" s="291"/>
      <c r="AM568" s="291"/>
      <c r="AN568" s="291"/>
      <c r="AO568" s="292">
        <f>AC568*AI568</f>
        <v>0</v>
      </c>
      <c r="AP568" s="292"/>
      <c r="AQ568" s="292"/>
      <c r="AR568" s="292"/>
      <c r="AS568" s="292"/>
      <c r="AT568" s="292"/>
      <c r="AU568" s="293"/>
      <c r="AV568" s="293"/>
      <c r="AW568" s="293"/>
      <c r="AX568" s="293"/>
      <c r="AY568" s="293"/>
      <c r="AZ568" s="293"/>
      <c r="BA568" s="293"/>
    </row>
    <row r="569" spans="1:63" s="148" customFormat="1" ht="15" customHeight="1">
      <c r="D569" s="288"/>
      <c r="E569" s="288"/>
      <c r="F569" s="288"/>
      <c r="G569" s="288"/>
      <c r="H569" s="288"/>
      <c r="I569" s="288"/>
      <c r="J569" s="288"/>
      <c r="K569" s="288"/>
      <c r="L569" s="288"/>
      <c r="M569" s="288"/>
      <c r="N569" s="288"/>
      <c r="O569" s="288"/>
      <c r="P569" s="288"/>
      <c r="Q569" s="288"/>
      <c r="R569" s="288"/>
      <c r="S569" s="288"/>
      <c r="T569" s="289"/>
      <c r="U569" s="289"/>
      <c r="V569" s="289"/>
      <c r="W569" s="289"/>
      <c r="X569" s="289"/>
      <c r="Y569" s="289"/>
      <c r="Z569" s="289"/>
      <c r="AA569" s="289"/>
      <c r="AB569" s="289"/>
      <c r="AC569" s="290"/>
      <c r="AD569" s="290"/>
      <c r="AE569" s="290"/>
      <c r="AF569" s="290"/>
      <c r="AG569" s="290"/>
      <c r="AH569" s="290"/>
      <c r="AI569" s="291"/>
      <c r="AJ569" s="291"/>
      <c r="AK569" s="291"/>
      <c r="AL569" s="291"/>
      <c r="AM569" s="291"/>
      <c r="AN569" s="291"/>
      <c r="AO569" s="292"/>
      <c r="AP569" s="292"/>
      <c r="AQ569" s="292"/>
      <c r="AR569" s="292"/>
      <c r="AS569" s="292"/>
      <c r="AT569" s="292"/>
      <c r="AU569" s="293"/>
      <c r="AV569" s="293"/>
      <c r="AW569" s="293"/>
      <c r="AX569" s="293"/>
      <c r="AY569" s="293"/>
      <c r="AZ569" s="293"/>
      <c r="BA569" s="293"/>
    </row>
    <row r="570" spans="1:63" s="148" customFormat="1" ht="15" customHeight="1">
      <c r="D570" s="288"/>
      <c r="E570" s="288"/>
      <c r="F570" s="288"/>
      <c r="G570" s="288"/>
      <c r="H570" s="288"/>
      <c r="I570" s="288"/>
      <c r="J570" s="288"/>
      <c r="K570" s="288"/>
      <c r="L570" s="288"/>
      <c r="M570" s="288"/>
      <c r="N570" s="288"/>
      <c r="O570" s="288"/>
      <c r="P570" s="288"/>
      <c r="Q570" s="288"/>
      <c r="R570" s="288"/>
      <c r="S570" s="288"/>
      <c r="T570" s="289"/>
      <c r="U570" s="289"/>
      <c r="V570" s="289"/>
      <c r="W570" s="289"/>
      <c r="X570" s="289"/>
      <c r="Y570" s="289"/>
      <c r="Z570" s="289"/>
      <c r="AA570" s="289"/>
      <c r="AB570" s="289"/>
      <c r="AC570" s="290"/>
      <c r="AD570" s="290"/>
      <c r="AE570" s="290"/>
      <c r="AF570" s="290"/>
      <c r="AG570" s="290"/>
      <c r="AH570" s="290"/>
      <c r="AI570" s="291"/>
      <c r="AJ570" s="291"/>
      <c r="AK570" s="291"/>
      <c r="AL570" s="291"/>
      <c r="AM570" s="291"/>
      <c r="AN570" s="291"/>
      <c r="AO570" s="292">
        <f t="shared" ref="AO570" si="0">AC570*AI570</f>
        <v>0</v>
      </c>
      <c r="AP570" s="292"/>
      <c r="AQ570" s="292"/>
      <c r="AR570" s="292"/>
      <c r="AS570" s="292"/>
      <c r="AT570" s="292"/>
      <c r="AU570" s="293"/>
      <c r="AV570" s="293"/>
      <c r="AW570" s="293"/>
      <c r="AX570" s="293"/>
      <c r="AY570" s="293"/>
      <c r="AZ570" s="293"/>
      <c r="BA570" s="293"/>
    </row>
    <row r="571" spans="1:63" s="148" customFormat="1" ht="15" customHeight="1">
      <c r="D571" s="288"/>
      <c r="E571" s="288"/>
      <c r="F571" s="288"/>
      <c r="G571" s="288"/>
      <c r="H571" s="288"/>
      <c r="I571" s="288"/>
      <c r="J571" s="288"/>
      <c r="K571" s="288"/>
      <c r="L571" s="288"/>
      <c r="M571" s="288"/>
      <c r="N571" s="288"/>
      <c r="O571" s="288"/>
      <c r="P571" s="288"/>
      <c r="Q571" s="288"/>
      <c r="R571" s="288"/>
      <c r="S571" s="288"/>
      <c r="T571" s="289"/>
      <c r="U571" s="289"/>
      <c r="V571" s="289"/>
      <c r="W571" s="289"/>
      <c r="X571" s="289"/>
      <c r="Y571" s="289"/>
      <c r="Z571" s="289"/>
      <c r="AA571" s="289"/>
      <c r="AB571" s="289"/>
      <c r="AC571" s="290"/>
      <c r="AD571" s="290"/>
      <c r="AE571" s="290"/>
      <c r="AF571" s="290"/>
      <c r="AG571" s="290"/>
      <c r="AH571" s="290"/>
      <c r="AI571" s="291"/>
      <c r="AJ571" s="291"/>
      <c r="AK571" s="291"/>
      <c r="AL571" s="291"/>
      <c r="AM571" s="291"/>
      <c r="AN571" s="291"/>
      <c r="AO571" s="292"/>
      <c r="AP571" s="292"/>
      <c r="AQ571" s="292"/>
      <c r="AR571" s="292"/>
      <c r="AS571" s="292"/>
      <c r="AT571" s="292"/>
      <c r="AU571" s="293"/>
      <c r="AV571" s="293"/>
      <c r="AW571" s="293"/>
      <c r="AX571" s="293"/>
      <c r="AY571" s="293"/>
      <c r="AZ571" s="293"/>
      <c r="BA571" s="293"/>
    </row>
    <row r="572" spans="1:63" s="148" customFormat="1" ht="15" customHeight="1">
      <c r="D572" s="288"/>
      <c r="E572" s="288"/>
      <c r="F572" s="288"/>
      <c r="G572" s="288"/>
      <c r="H572" s="288"/>
      <c r="I572" s="288"/>
      <c r="J572" s="288"/>
      <c r="K572" s="288"/>
      <c r="L572" s="288"/>
      <c r="M572" s="288"/>
      <c r="N572" s="288"/>
      <c r="O572" s="288"/>
      <c r="P572" s="288"/>
      <c r="Q572" s="288"/>
      <c r="R572" s="288"/>
      <c r="S572" s="288"/>
      <c r="T572" s="289"/>
      <c r="U572" s="289"/>
      <c r="V572" s="289"/>
      <c r="W572" s="289"/>
      <c r="X572" s="289"/>
      <c r="Y572" s="289"/>
      <c r="Z572" s="289"/>
      <c r="AA572" s="289"/>
      <c r="AB572" s="289"/>
      <c r="AC572" s="290"/>
      <c r="AD572" s="290"/>
      <c r="AE572" s="290"/>
      <c r="AF572" s="290"/>
      <c r="AG572" s="290"/>
      <c r="AH572" s="290"/>
      <c r="AI572" s="291"/>
      <c r="AJ572" s="291"/>
      <c r="AK572" s="291"/>
      <c r="AL572" s="291"/>
      <c r="AM572" s="291"/>
      <c r="AN572" s="291"/>
      <c r="AO572" s="292">
        <f>AC572*AI572</f>
        <v>0</v>
      </c>
      <c r="AP572" s="292"/>
      <c r="AQ572" s="292"/>
      <c r="AR572" s="292"/>
      <c r="AS572" s="292"/>
      <c r="AT572" s="292"/>
      <c r="AU572" s="293"/>
      <c r="AV572" s="293"/>
      <c r="AW572" s="293"/>
      <c r="AX572" s="293"/>
      <c r="AY572" s="293"/>
      <c r="AZ572" s="293"/>
      <c r="BA572" s="293"/>
    </row>
    <row r="573" spans="1:63" s="148" customFormat="1" ht="15" customHeight="1">
      <c r="D573" s="288"/>
      <c r="E573" s="288"/>
      <c r="F573" s="288"/>
      <c r="G573" s="288"/>
      <c r="H573" s="288"/>
      <c r="I573" s="288"/>
      <c r="J573" s="288"/>
      <c r="K573" s="288"/>
      <c r="L573" s="288"/>
      <c r="M573" s="288"/>
      <c r="N573" s="288"/>
      <c r="O573" s="288"/>
      <c r="P573" s="288"/>
      <c r="Q573" s="288"/>
      <c r="R573" s="288"/>
      <c r="S573" s="288"/>
      <c r="T573" s="289"/>
      <c r="U573" s="289"/>
      <c r="V573" s="289"/>
      <c r="W573" s="289"/>
      <c r="X573" s="289"/>
      <c r="Y573" s="289"/>
      <c r="Z573" s="289"/>
      <c r="AA573" s="289"/>
      <c r="AB573" s="289"/>
      <c r="AC573" s="290"/>
      <c r="AD573" s="290"/>
      <c r="AE573" s="290"/>
      <c r="AF573" s="290"/>
      <c r="AG573" s="290"/>
      <c r="AH573" s="290"/>
      <c r="AI573" s="291"/>
      <c r="AJ573" s="291"/>
      <c r="AK573" s="291"/>
      <c r="AL573" s="291"/>
      <c r="AM573" s="291"/>
      <c r="AN573" s="291"/>
      <c r="AO573" s="292"/>
      <c r="AP573" s="292"/>
      <c r="AQ573" s="292"/>
      <c r="AR573" s="292"/>
      <c r="AS573" s="292"/>
      <c r="AT573" s="292"/>
      <c r="AU573" s="293"/>
      <c r="AV573" s="293"/>
      <c r="AW573" s="293"/>
      <c r="AX573" s="293"/>
      <c r="AY573" s="293"/>
      <c r="AZ573" s="293"/>
      <c r="BA573" s="293"/>
    </row>
    <row r="574" spans="1:63" s="148" customFormat="1" ht="15" customHeight="1">
      <c r="D574" s="288"/>
      <c r="E574" s="288"/>
      <c r="F574" s="288"/>
      <c r="G574" s="288"/>
      <c r="H574" s="288"/>
      <c r="I574" s="288"/>
      <c r="J574" s="288"/>
      <c r="K574" s="288"/>
      <c r="L574" s="288"/>
      <c r="M574" s="288"/>
      <c r="N574" s="288"/>
      <c r="O574" s="288"/>
      <c r="P574" s="288"/>
      <c r="Q574" s="288"/>
      <c r="R574" s="288"/>
      <c r="S574" s="288"/>
      <c r="T574" s="289"/>
      <c r="U574" s="289"/>
      <c r="V574" s="289"/>
      <c r="W574" s="289"/>
      <c r="X574" s="289"/>
      <c r="Y574" s="289"/>
      <c r="Z574" s="289"/>
      <c r="AA574" s="289"/>
      <c r="AB574" s="289"/>
      <c r="AC574" s="290"/>
      <c r="AD574" s="290"/>
      <c r="AE574" s="290"/>
      <c r="AF574" s="290"/>
      <c r="AG574" s="290"/>
      <c r="AH574" s="290"/>
      <c r="AI574" s="291"/>
      <c r="AJ574" s="291"/>
      <c r="AK574" s="291"/>
      <c r="AL574" s="291"/>
      <c r="AM574" s="291"/>
      <c r="AN574" s="291"/>
      <c r="AO574" s="292">
        <f t="shared" ref="AO574" si="1">AC574*AI574</f>
        <v>0</v>
      </c>
      <c r="AP574" s="292"/>
      <c r="AQ574" s="292"/>
      <c r="AR574" s="292"/>
      <c r="AS574" s="292"/>
      <c r="AT574" s="292"/>
      <c r="AU574" s="293"/>
      <c r="AV574" s="293"/>
      <c r="AW574" s="293"/>
      <c r="AX574" s="293"/>
      <c r="AY574" s="293"/>
      <c r="AZ574" s="293"/>
      <c r="BA574" s="293"/>
    </row>
    <row r="575" spans="1:63" s="148" customFormat="1" ht="15" customHeight="1">
      <c r="D575" s="288"/>
      <c r="E575" s="288"/>
      <c r="F575" s="288"/>
      <c r="G575" s="288"/>
      <c r="H575" s="288"/>
      <c r="I575" s="288"/>
      <c r="J575" s="288"/>
      <c r="K575" s="288"/>
      <c r="L575" s="288"/>
      <c r="M575" s="288"/>
      <c r="N575" s="288"/>
      <c r="O575" s="288"/>
      <c r="P575" s="288"/>
      <c r="Q575" s="288"/>
      <c r="R575" s="288"/>
      <c r="S575" s="288"/>
      <c r="T575" s="289"/>
      <c r="U575" s="289"/>
      <c r="V575" s="289"/>
      <c r="W575" s="289"/>
      <c r="X575" s="289"/>
      <c r="Y575" s="289"/>
      <c r="Z575" s="289"/>
      <c r="AA575" s="289"/>
      <c r="AB575" s="289"/>
      <c r="AC575" s="290"/>
      <c r="AD575" s="290"/>
      <c r="AE575" s="290"/>
      <c r="AF575" s="290"/>
      <c r="AG575" s="290"/>
      <c r="AH575" s="290"/>
      <c r="AI575" s="291"/>
      <c r="AJ575" s="291"/>
      <c r="AK575" s="291"/>
      <c r="AL575" s="291"/>
      <c r="AM575" s="291"/>
      <c r="AN575" s="291"/>
      <c r="AO575" s="292"/>
      <c r="AP575" s="292"/>
      <c r="AQ575" s="292"/>
      <c r="AR575" s="292"/>
      <c r="AS575" s="292"/>
      <c r="AT575" s="292"/>
      <c r="AU575" s="293"/>
      <c r="AV575" s="293"/>
      <c r="AW575" s="293"/>
      <c r="AX575" s="293"/>
      <c r="AY575" s="293"/>
      <c r="AZ575" s="293"/>
      <c r="BA575" s="293"/>
    </row>
    <row r="576" spans="1:63" s="148" customFormat="1" ht="15" customHeight="1">
      <c r="D576" s="288"/>
      <c r="E576" s="288"/>
      <c r="F576" s="288"/>
      <c r="G576" s="288"/>
      <c r="H576" s="288"/>
      <c r="I576" s="288"/>
      <c r="J576" s="288"/>
      <c r="K576" s="288"/>
      <c r="L576" s="288"/>
      <c r="M576" s="288"/>
      <c r="N576" s="288"/>
      <c r="O576" s="288"/>
      <c r="P576" s="288"/>
      <c r="Q576" s="288"/>
      <c r="R576" s="288"/>
      <c r="S576" s="288"/>
      <c r="T576" s="289"/>
      <c r="U576" s="289"/>
      <c r="V576" s="289"/>
      <c r="W576" s="289"/>
      <c r="X576" s="289"/>
      <c r="Y576" s="289"/>
      <c r="Z576" s="289"/>
      <c r="AA576" s="289"/>
      <c r="AB576" s="289"/>
      <c r="AC576" s="290"/>
      <c r="AD576" s="290"/>
      <c r="AE576" s="290"/>
      <c r="AF576" s="290"/>
      <c r="AG576" s="290"/>
      <c r="AH576" s="290"/>
      <c r="AI576" s="291"/>
      <c r="AJ576" s="291"/>
      <c r="AK576" s="291"/>
      <c r="AL576" s="291"/>
      <c r="AM576" s="291"/>
      <c r="AN576" s="291"/>
      <c r="AO576" s="292">
        <f t="shared" ref="AO576" si="2">AC576*AI576</f>
        <v>0</v>
      </c>
      <c r="AP576" s="292"/>
      <c r="AQ576" s="292"/>
      <c r="AR576" s="292"/>
      <c r="AS576" s="292"/>
      <c r="AT576" s="292"/>
      <c r="AU576" s="293"/>
      <c r="AV576" s="293"/>
      <c r="AW576" s="293"/>
      <c r="AX576" s="293"/>
      <c r="AY576" s="293"/>
      <c r="AZ576" s="293"/>
      <c r="BA576" s="293"/>
    </row>
    <row r="577" spans="2:63" s="148" customFormat="1" ht="15" customHeight="1">
      <c r="D577" s="288"/>
      <c r="E577" s="288"/>
      <c r="F577" s="288"/>
      <c r="G577" s="288"/>
      <c r="H577" s="288"/>
      <c r="I577" s="288"/>
      <c r="J577" s="288"/>
      <c r="K577" s="288"/>
      <c r="L577" s="288"/>
      <c r="M577" s="288"/>
      <c r="N577" s="288"/>
      <c r="O577" s="288"/>
      <c r="P577" s="288"/>
      <c r="Q577" s="288"/>
      <c r="R577" s="288"/>
      <c r="S577" s="288"/>
      <c r="T577" s="289"/>
      <c r="U577" s="289"/>
      <c r="V577" s="289"/>
      <c r="W577" s="289"/>
      <c r="X577" s="289"/>
      <c r="Y577" s="289"/>
      <c r="Z577" s="289"/>
      <c r="AA577" s="289"/>
      <c r="AB577" s="289"/>
      <c r="AC577" s="290"/>
      <c r="AD577" s="290"/>
      <c r="AE577" s="290"/>
      <c r="AF577" s="290"/>
      <c r="AG577" s="290"/>
      <c r="AH577" s="290"/>
      <c r="AI577" s="291"/>
      <c r="AJ577" s="291"/>
      <c r="AK577" s="291"/>
      <c r="AL577" s="291"/>
      <c r="AM577" s="291"/>
      <c r="AN577" s="291"/>
      <c r="AO577" s="292"/>
      <c r="AP577" s="292"/>
      <c r="AQ577" s="292"/>
      <c r="AR577" s="292"/>
      <c r="AS577" s="292"/>
      <c r="AT577" s="292"/>
      <c r="AU577" s="293"/>
      <c r="AV577" s="293"/>
      <c r="AW577" s="293"/>
      <c r="AX577" s="293"/>
      <c r="AY577" s="293"/>
      <c r="AZ577" s="293"/>
      <c r="BA577" s="293"/>
    </row>
    <row r="578" spans="2:63" s="112" customFormat="1" ht="15" customHeight="1">
      <c r="D578" s="244" t="s">
        <v>289</v>
      </c>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4"/>
      <c r="AI578" s="244"/>
      <c r="AJ578" s="244"/>
      <c r="AK578" s="244"/>
      <c r="AL578" s="244"/>
      <c r="AM578" s="244"/>
      <c r="AN578" s="244"/>
      <c r="AO578" s="244"/>
      <c r="AP578" s="244"/>
      <c r="AQ578" s="244"/>
      <c r="AR578" s="244"/>
      <c r="AS578" s="271"/>
      <c r="AT578" s="272" t="s">
        <v>290</v>
      </c>
      <c r="AU578" s="272"/>
      <c r="AV578" s="272"/>
      <c r="AW578" s="272"/>
      <c r="AX578" s="272"/>
      <c r="AY578" s="272"/>
      <c r="AZ578" s="272"/>
      <c r="BA578" s="272"/>
    </row>
    <row r="579" spans="2:63" s="112" customFormat="1" ht="15" customHeight="1">
      <c r="D579" s="273" t="s">
        <v>291</v>
      </c>
      <c r="E579" s="273"/>
      <c r="F579" s="273"/>
      <c r="G579" s="273"/>
      <c r="H579" s="273"/>
      <c r="I579" s="273"/>
      <c r="J579" s="273"/>
      <c r="K579" s="273"/>
      <c r="L579" s="273"/>
      <c r="M579" s="273"/>
      <c r="N579" s="273"/>
      <c r="O579" s="273"/>
      <c r="P579" s="273"/>
      <c r="Q579" s="273"/>
      <c r="R579" s="273"/>
      <c r="S579" s="273"/>
      <c r="T579" s="273"/>
      <c r="U579" s="273"/>
      <c r="V579" s="273"/>
      <c r="W579" s="273"/>
      <c r="X579" s="273"/>
      <c r="Y579" s="273"/>
      <c r="Z579" s="273"/>
      <c r="AA579" s="273"/>
      <c r="AB579" s="273"/>
      <c r="AC579" s="273"/>
      <c r="AD579" s="273"/>
      <c r="AE579" s="273"/>
      <c r="AF579" s="273"/>
      <c r="AG579" s="273"/>
      <c r="AH579" s="273"/>
      <c r="AI579" s="273"/>
      <c r="AJ579" s="273"/>
      <c r="AK579" s="273"/>
      <c r="AL579" s="273"/>
      <c r="AM579" s="273"/>
      <c r="AN579" s="273"/>
      <c r="AO579" s="273"/>
      <c r="AP579" s="273"/>
      <c r="AQ579" s="273"/>
      <c r="AR579" s="273"/>
      <c r="AS579" s="274"/>
      <c r="AT579" s="272"/>
      <c r="AU579" s="272"/>
      <c r="AV579" s="272"/>
      <c r="AW579" s="272"/>
      <c r="AX579" s="272"/>
      <c r="AY579" s="272"/>
      <c r="AZ579" s="272"/>
      <c r="BA579" s="272"/>
    </row>
    <row r="580" spans="2:63" s="112" customFormat="1" ht="15" customHeight="1">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L580" s="149"/>
      <c r="AM580" s="149"/>
      <c r="AN580" s="149"/>
      <c r="AO580" s="149"/>
      <c r="AP580" s="149"/>
      <c r="AQ580" s="149"/>
      <c r="AR580" s="149"/>
      <c r="AS580" s="150"/>
      <c r="AT580" s="265"/>
      <c r="AU580" s="266"/>
      <c r="AV580" s="266"/>
      <c r="AW580" s="266"/>
      <c r="AX580" s="266"/>
      <c r="AY580" s="267"/>
      <c r="AZ580" s="275" t="s">
        <v>292</v>
      </c>
      <c r="BA580" s="276"/>
    </row>
    <row r="581" spans="2:63" s="112" customFormat="1" ht="15" customHeight="1">
      <c r="AT581" s="268"/>
      <c r="AU581" s="269"/>
      <c r="AV581" s="269"/>
      <c r="AW581" s="269"/>
      <c r="AX581" s="269"/>
      <c r="AY581" s="270"/>
      <c r="AZ581" s="277"/>
      <c r="BA581" s="278"/>
    </row>
    <row r="582" spans="2:63" s="133" customFormat="1" ht="15" customHeight="1">
      <c r="AL582" s="151"/>
      <c r="AM582" s="151"/>
      <c r="AN582" s="151"/>
      <c r="AO582" s="151"/>
      <c r="AP582" s="151"/>
      <c r="AQ582" s="151"/>
      <c r="AR582" s="151"/>
      <c r="AS582" s="151"/>
      <c r="AT582" s="152"/>
      <c r="AU582" s="152"/>
      <c r="AV582" s="152"/>
      <c r="AW582" s="152"/>
      <c r="AX582" s="152"/>
      <c r="AY582" s="152"/>
      <c r="AZ582" s="152"/>
      <c r="BA582" s="152"/>
    </row>
    <row r="583" spans="2:63" s="112" customFormat="1" ht="14.25" customHeight="1">
      <c r="B583" s="92" t="s">
        <v>339</v>
      </c>
      <c r="AS583" s="153"/>
      <c r="AT583" s="153"/>
      <c r="AU583" s="153"/>
      <c r="AV583" s="153"/>
      <c r="AW583" s="153"/>
      <c r="AX583" s="153"/>
      <c r="AY583" s="104"/>
      <c r="AZ583" s="104"/>
      <c r="BA583" s="154"/>
      <c r="BB583" s="154"/>
      <c r="BC583" s="154"/>
      <c r="BD583" s="154"/>
      <c r="BE583" s="154"/>
      <c r="BF583" s="154"/>
      <c r="BG583" s="154"/>
      <c r="BH583" s="154"/>
    </row>
    <row r="584" spans="2:63" s="92" customFormat="1" ht="15" customHeight="1">
      <c r="D584" s="279" t="s">
        <v>293</v>
      </c>
      <c r="E584" s="280"/>
      <c r="F584" s="280"/>
      <c r="G584" s="280"/>
      <c r="H584" s="280"/>
      <c r="I584" s="280"/>
      <c r="J584" s="280"/>
      <c r="K584" s="280"/>
      <c r="L584" s="280"/>
      <c r="M584" s="280"/>
      <c r="N584" s="280"/>
      <c r="O584" s="280"/>
      <c r="P584" s="280"/>
      <c r="Q584" s="280"/>
      <c r="R584" s="280"/>
      <c r="S584" s="280"/>
      <c r="T584" s="280"/>
      <c r="U584" s="280"/>
      <c r="V584" s="280"/>
      <c r="W584" s="281"/>
      <c r="X584" s="279" t="s">
        <v>294</v>
      </c>
      <c r="Y584" s="280"/>
      <c r="Z584" s="280"/>
      <c r="AA584" s="280"/>
      <c r="AB584" s="280"/>
      <c r="AC584" s="280"/>
      <c r="AD584" s="281"/>
      <c r="AE584" s="279" t="s">
        <v>295</v>
      </c>
      <c r="AF584" s="280"/>
      <c r="AG584" s="280"/>
      <c r="AH584" s="280"/>
      <c r="AI584" s="280"/>
      <c r="AJ584" s="280"/>
      <c r="AK584" s="280"/>
      <c r="AL584" s="281"/>
      <c r="AM584" s="279" t="s">
        <v>288</v>
      </c>
      <c r="AN584" s="280"/>
      <c r="AO584" s="280"/>
      <c r="AP584" s="280"/>
      <c r="AQ584" s="280"/>
      <c r="AR584" s="280"/>
      <c r="AS584" s="281"/>
      <c r="AW584" s="106"/>
      <c r="AX584" s="155"/>
      <c r="AY584" s="155"/>
      <c r="AZ584" s="155"/>
      <c r="BA584" s="155"/>
      <c r="BB584" s="155"/>
      <c r="BC584" s="155"/>
      <c r="BD584" s="106"/>
      <c r="BE584" s="106"/>
      <c r="BF584" s="106"/>
      <c r="BG584" s="106"/>
      <c r="BH584" s="106"/>
    </row>
    <row r="585" spans="2:63" s="115" customFormat="1" ht="15" customHeight="1">
      <c r="D585" s="282"/>
      <c r="E585" s="283"/>
      <c r="F585" s="283"/>
      <c r="G585" s="283"/>
      <c r="H585" s="283"/>
      <c r="I585" s="283"/>
      <c r="J585" s="283"/>
      <c r="K585" s="283"/>
      <c r="L585" s="283"/>
      <c r="M585" s="283"/>
      <c r="N585" s="283"/>
      <c r="O585" s="283"/>
      <c r="P585" s="283"/>
      <c r="Q585" s="283"/>
      <c r="R585" s="283"/>
      <c r="S585" s="283"/>
      <c r="T585" s="283"/>
      <c r="U585" s="283"/>
      <c r="V585" s="283"/>
      <c r="W585" s="284"/>
      <c r="X585" s="282"/>
      <c r="Y585" s="283"/>
      <c r="Z585" s="283"/>
      <c r="AA585" s="283"/>
      <c r="AB585" s="283"/>
      <c r="AC585" s="283"/>
      <c r="AD585" s="284"/>
      <c r="AE585" s="282"/>
      <c r="AF585" s="283"/>
      <c r="AG585" s="283"/>
      <c r="AH585" s="283"/>
      <c r="AI585" s="283"/>
      <c r="AJ585" s="283"/>
      <c r="AK585" s="283"/>
      <c r="AL585" s="284"/>
      <c r="AM585" s="282"/>
      <c r="AN585" s="283"/>
      <c r="AO585" s="283"/>
      <c r="AP585" s="283"/>
      <c r="AQ585" s="283"/>
      <c r="AR585" s="283"/>
      <c r="AS585" s="284"/>
      <c r="AX585" s="155"/>
      <c r="AY585" s="155"/>
      <c r="AZ585" s="155"/>
      <c r="BA585" s="155"/>
      <c r="BB585" s="155"/>
      <c r="BC585" s="155"/>
      <c r="BD585" s="156"/>
      <c r="BE585" s="156"/>
      <c r="BF585" s="156"/>
      <c r="BG585" s="156"/>
      <c r="BH585" s="156"/>
    </row>
    <row r="586" spans="2:63" s="115" customFormat="1" ht="27.75" customHeight="1">
      <c r="D586" s="285"/>
      <c r="E586" s="286"/>
      <c r="F586" s="286"/>
      <c r="G586" s="286"/>
      <c r="H586" s="286"/>
      <c r="I586" s="286"/>
      <c r="J586" s="286"/>
      <c r="K586" s="286"/>
      <c r="L586" s="286"/>
      <c r="M586" s="286"/>
      <c r="N586" s="286"/>
      <c r="O586" s="286"/>
      <c r="P586" s="286"/>
      <c r="Q586" s="286"/>
      <c r="R586" s="286"/>
      <c r="S586" s="286"/>
      <c r="T586" s="286"/>
      <c r="U586" s="286"/>
      <c r="V586" s="286"/>
      <c r="W586" s="287"/>
      <c r="X586" s="285"/>
      <c r="Y586" s="286"/>
      <c r="Z586" s="286"/>
      <c r="AA586" s="286"/>
      <c r="AB586" s="286"/>
      <c r="AC586" s="286"/>
      <c r="AD586" s="287"/>
      <c r="AE586" s="285"/>
      <c r="AF586" s="286"/>
      <c r="AG586" s="286"/>
      <c r="AH586" s="286"/>
      <c r="AI586" s="286"/>
      <c r="AJ586" s="286"/>
      <c r="AK586" s="286"/>
      <c r="AL586" s="287"/>
      <c r="AM586" s="285"/>
      <c r="AN586" s="286"/>
      <c r="AO586" s="286"/>
      <c r="AP586" s="286"/>
      <c r="AQ586" s="286"/>
      <c r="AR586" s="286"/>
      <c r="AS586" s="287"/>
      <c r="AX586" s="155"/>
      <c r="AY586" s="155"/>
      <c r="AZ586" s="155"/>
      <c r="BA586" s="155"/>
      <c r="BB586" s="155"/>
      <c r="BC586" s="155"/>
      <c r="BD586" s="156"/>
      <c r="BE586" s="156"/>
      <c r="BF586" s="156"/>
      <c r="BG586" s="156"/>
      <c r="BH586" s="156"/>
      <c r="BI586" s="156"/>
    </row>
    <row r="587" spans="2:63" s="148" customFormat="1" ht="15" customHeight="1">
      <c r="D587" s="245"/>
      <c r="E587" s="246"/>
      <c r="F587" s="246"/>
      <c r="G587" s="246"/>
      <c r="H587" s="246"/>
      <c r="I587" s="246"/>
      <c r="J587" s="246"/>
      <c r="K587" s="246"/>
      <c r="L587" s="246"/>
      <c r="M587" s="246"/>
      <c r="N587" s="246"/>
      <c r="O587" s="246"/>
      <c r="P587" s="246"/>
      <c r="Q587" s="246"/>
      <c r="R587" s="246"/>
      <c r="S587" s="246"/>
      <c r="T587" s="246"/>
      <c r="U587" s="246"/>
      <c r="V587" s="246"/>
      <c r="W587" s="246"/>
      <c r="X587" s="249"/>
      <c r="Y587" s="250"/>
      <c r="Z587" s="250"/>
      <c r="AA587" s="250"/>
      <c r="AB587" s="251"/>
      <c r="AC587" s="240" t="s">
        <v>292</v>
      </c>
      <c r="AD587" s="241"/>
      <c r="AE587" s="255"/>
      <c r="AF587" s="256"/>
      <c r="AG587" s="256"/>
      <c r="AH587" s="256"/>
      <c r="AI587" s="256"/>
      <c r="AJ587" s="256"/>
      <c r="AK587" s="256"/>
      <c r="AL587" s="257"/>
      <c r="AM587" s="157"/>
      <c r="AN587" s="158"/>
      <c r="AO587" s="158"/>
      <c r="AP587" s="158"/>
      <c r="AQ587" s="158"/>
      <c r="AR587" s="158"/>
      <c r="AS587" s="159"/>
      <c r="AT587" s="261" t="s">
        <v>290</v>
      </c>
      <c r="AU587" s="262"/>
      <c r="AV587" s="262"/>
      <c r="AW587" s="262"/>
      <c r="AX587" s="262"/>
      <c r="AY587" s="262"/>
      <c r="AZ587" s="241"/>
      <c r="BA587" s="160"/>
      <c r="BF587" s="161"/>
      <c r="BG587" s="161"/>
      <c r="BH587" s="161"/>
    </row>
    <row r="588" spans="2:63" s="148" customFormat="1" ht="15" customHeight="1">
      <c r="D588" s="247"/>
      <c r="E588" s="248"/>
      <c r="F588" s="248"/>
      <c r="G588" s="248"/>
      <c r="H588" s="248"/>
      <c r="I588" s="248"/>
      <c r="J588" s="248"/>
      <c r="K588" s="248"/>
      <c r="L588" s="248"/>
      <c r="M588" s="248"/>
      <c r="N588" s="248"/>
      <c r="O588" s="248"/>
      <c r="P588" s="248"/>
      <c r="Q588" s="248"/>
      <c r="R588" s="248"/>
      <c r="S588" s="248"/>
      <c r="T588" s="248"/>
      <c r="U588" s="248"/>
      <c r="V588" s="248"/>
      <c r="W588" s="248"/>
      <c r="X588" s="252"/>
      <c r="Y588" s="253"/>
      <c r="Z588" s="253"/>
      <c r="AA588" s="253"/>
      <c r="AB588" s="254"/>
      <c r="AC588" s="242"/>
      <c r="AD588" s="243"/>
      <c r="AE588" s="258"/>
      <c r="AF588" s="259"/>
      <c r="AG588" s="259"/>
      <c r="AH588" s="259"/>
      <c r="AI588" s="259"/>
      <c r="AJ588" s="259"/>
      <c r="AK588" s="259"/>
      <c r="AL588" s="260"/>
      <c r="AM588" s="162"/>
      <c r="AN588" s="163"/>
      <c r="AO588" s="163"/>
      <c r="AP588" s="163"/>
      <c r="AQ588" s="163"/>
      <c r="AR588" s="163"/>
      <c r="AS588" s="164"/>
      <c r="AT588" s="263"/>
      <c r="AU588" s="264"/>
      <c r="AV588" s="264"/>
      <c r="AW588" s="264"/>
      <c r="AX588" s="264"/>
      <c r="AY588" s="264"/>
      <c r="AZ588" s="243"/>
      <c r="BA588" s="160"/>
      <c r="BF588" s="161"/>
      <c r="BG588" s="161"/>
      <c r="BH588" s="161"/>
      <c r="BI588" s="161"/>
    </row>
    <row r="589" spans="2:63" s="148" customFormat="1" ht="15" customHeight="1">
      <c r="D589" s="245"/>
      <c r="E589" s="246"/>
      <c r="F589" s="246"/>
      <c r="G589" s="246"/>
      <c r="H589" s="246"/>
      <c r="I589" s="246"/>
      <c r="J589" s="246"/>
      <c r="K589" s="246"/>
      <c r="L589" s="246"/>
      <c r="M589" s="246"/>
      <c r="N589" s="246"/>
      <c r="O589" s="246"/>
      <c r="P589" s="246"/>
      <c r="Q589" s="246"/>
      <c r="R589" s="246"/>
      <c r="S589" s="246"/>
      <c r="T589" s="246"/>
      <c r="U589" s="246"/>
      <c r="V589" s="246"/>
      <c r="W589" s="246"/>
      <c r="X589" s="249"/>
      <c r="Y589" s="250"/>
      <c r="Z589" s="250"/>
      <c r="AA589" s="250"/>
      <c r="AB589" s="251"/>
      <c r="AC589" s="240" t="s">
        <v>292</v>
      </c>
      <c r="AD589" s="241"/>
      <c r="AE589" s="255"/>
      <c r="AF589" s="256"/>
      <c r="AG589" s="256"/>
      <c r="AH589" s="256"/>
      <c r="AI589" s="256"/>
      <c r="AJ589" s="256"/>
      <c r="AK589" s="256"/>
      <c r="AL589" s="257"/>
      <c r="AM589" s="157"/>
      <c r="AN589" s="158"/>
      <c r="AO589" s="158"/>
      <c r="AP589" s="158"/>
      <c r="AQ589" s="158"/>
      <c r="AR589" s="158"/>
      <c r="AS589" s="159"/>
      <c r="AT589" s="265"/>
      <c r="AU589" s="266"/>
      <c r="AV589" s="266"/>
      <c r="AW589" s="266"/>
      <c r="AX589" s="267"/>
      <c r="AY589" s="240" t="s">
        <v>292</v>
      </c>
      <c r="AZ589" s="241"/>
      <c r="BA589" s="165"/>
      <c r="BF589" s="161"/>
      <c r="BG589" s="161"/>
      <c r="BH589" s="161"/>
      <c r="BI589" s="161"/>
      <c r="BJ589" s="161"/>
      <c r="BK589" s="161"/>
    </row>
    <row r="590" spans="2:63" s="148" customFormat="1" ht="15" customHeight="1">
      <c r="D590" s="247"/>
      <c r="E590" s="248"/>
      <c r="F590" s="248"/>
      <c r="G590" s="248"/>
      <c r="H590" s="248"/>
      <c r="I590" s="248"/>
      <c r="J590" s="248"/>
      <c r="K590" s="248"/>
      <c r="L590" s="248"/>
      <c r="M590" s="248"/>
      <c r="N590" s="248"/>
      <c r="O590" s="248"/>
      <c r="P590" s="248"/>
      <c r="Q590" s="248"/>
      <c r="R590" s="248"/>
      <c r="S590" s="248"/>
      <c r="T590" s="248"/>
      <c r="U590" s="248"/>
      <c r="V590" s="248"/>
      <c r="W590" s="248"/>
      <c r="X590" s="252"/>
      <c r="Y590" s="253"/>
      <c r="Z590" s="253"/>
      <c r="AA590" s="253"/>
      <c r="AB590" s="254"/>
      <c r="AC590" s="242"/>
      <c r="AD590" s="243"/>
      <c r="AE590" s="258"/>
      <c r="AF590" s="259"/>
      <c r="AG590" s="259"/>
      <c r="AH590" s="259"/>
      <c r="AI590" s="259"/>
      <c r="AJ590" s="259"/>
      <c r="AK590" s="259"/>
      <c r="AL590" s="260"/>
      <c r="AM590" s="162"/>
      <c r="AN590" s="163"/>
      <c r="AO590" s="163"/>
      <c r="AP590" s="163"/>
      <c r="AQ590" s="163"/>
      <c r="AR590" s="163"/>
      <c r="AS590" s="164"/>
      <c r="AT590" s="268"/>
      <c r="AU590" s="269"/>
      <c r="AV590" s="269"/>
      <c r="AW590" s="269"/>
      <c r="AX590" s="270"/>
      <c r="AY590" s="242"/>
      <c r="AZ590" s="243"/>
      <c r="BF590" s="161"/>
      <c r="BG590" s="161"/>
      <c r="BH590" s="161"/>
      <c r="BI590" s="161"/>
      <c r="BJ590" s="161"/>
      <c r="BK590" s="161"/>
    </row>
    <row r="591" spans="2:63" s="115" customFormat="1" ht="15" customHeight="1">
      <c r="D591" s="244" t="s">
        <v>289</v>
      </c>
      <c r="E591" s="244"/>
      <c r="F591" s="244"/>
      <c r="G591" s="244"/>
      <c r="H591" s="244"/>
      <c r="I591" s="244"/>
      <c r="J591" s="244"/>
      <c r="K591" s="244"/>
      <c r="L591" s="244"/>
      <c r="M591" s="244"/>
      <c r="N591" s="244"/>
      <c r="O591" s="244"/>
      <c r="P591" s="244"/>
      <c r="Q591" s="244"/>
      <c r="R591" s="244"/>
      <c r="S591" s="244"/>
      <c r="T591" s="244"/>
      <c r="U591" s="244"/>
      <c r="V591" s="244"/>
      <c r="W591" s="244"/>
      <c r="X591" s="244"/>
      <c r="Y591" s="244"/>
      <c r="Z591" s="244"/>
      <c r="AA591" s="244"/>
      <c r="AB591" s="244"/>
      <c r="AC591" s="244"/>
      <c r="AD591" s="244"/>
      <c r="AE591" s="244"/>
      <c r="AF591" s="244"/>
      <c r="AG591" s="244"/>
      <c r="AH591" s="244"/>
      <c r="AI591" s="244"/>
      <c r="AJ591" s="244"/>
      <c r="AK591" s="244"/>
      <c r="AL591" s="244"/>
      <c r="AM591" s="244"/>
      <c r="AN591" s="244"/>
      <c r="AO591" s="244"/>
      <c r="AP591" s="244"/>
      <c r="AQ591" s="244"/>
      <c r="AR591" s="244"/>
      <c r="AS591" s="244"/>
      <c r="AT591" s="244"/>
      <c r="AU591" s="244"/>
      <c r="AV591" s="244"/>
      <c r="AW591" s="244"/>
      <c r="AX591" s="244"/>
      <c r="AY591" s="244"/>
      <c r="AZ591" s="244"/>
      <c r="BA591" s="166"/>
      <c r="BB591" s="166"/>
      <c r="BC591" s="166"/>
      <c r="BD591" s="166"/>
      <c r="BE591" s="166"/>
      <c r="BF591" s="166"/>
      <c r="BG591" s="166"/>
      <c r="BH591" s="166"/>
    </row>
    <row r="592" spans="2:63" s="115" customFormat="1" ht="15" customHeight="1">
      <c r="D592" s="235" t="s">
        <v>296</v>
      </c>
      <c r="E592" s="235"/>
      <c r="F592" s="235"/>
      <c r="G592" s="235"/>
      <c r="H592" s="235"/>
      <c r="I592" s="235"/>
      <c r="J592" s="235"/>
      <c r="K592" s="235"/>
      <c r="L592" s="235"/>
      <c r="M592" s="235"/>
      <c r="N592" s="235"/>
      <c r="O592" s="235"/>
      <c r="P592" s="235"/>
      <c r="Q592" s="235"/>
      <c r="R592" s="235"/>
      <c r="S592" s="235"/>
      <c r="T592" s="235"/>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5"/>
      <c r="AY592" s="235"/>
      <c r="AZ592" s="235"/>
      <c r="BA592" s="166"/>
      <c r="BB592" s="166"/>
      <c r="BC592" s="166"/>
      <c r="BD592" s="166"/>
      <c r="BE592" s="166"/>
      <c r="BF592" s="166"/>
      <c r="BG592" s="166"/>
      <c r="BH592" s="166"/>
    </row>
    <row r="593" spans="4:58" s="133" customFormat="1" ht="15" customHeight="1">
      <c r="AL593" s="151"/>
      <c r="AM593" s="151"/>
      <c r="AN593" s="151"/>
      <c r="AO593" s="151"/>
      <c r="AP593" s="151"/>
      <c r="AQ593" s="151"/>
      <c r="AR593" s="151"/>
      <c r="AS593" s="151"/>
      <c r="AT593" s="151"/>
      <c r="AU593" s="151"/>
      <c r="AV593" s="151"/>
      <c r="AW593" s="151"/>
      <c r="AX593" s="151"/>
      <c r="AY593" s="151"/>
      <c r="AZ593" s="151"/>
      <c r="BA593" s="151"/>
    </row>
    <row r="594" spans="4:58" s="115" customFormat="1" ht="15" customHeight="1">
      <c r="D594" s="115" t="s">
        <v>297</v>
      </c>
    </row>
    <row r="595" spans="4:58" s="115" customFormat="1" ht="15" customHeight="1">
      <c r="G595" s="115" t="s">
        <v>298</v>
      </c>
    </row>
    <row r="596" spans="4:58" s="115" customFormat="1" ht="15" customHeight="1">
      <c r="D596" s="115" t="s">
        <v>299</v>
      </c>
      <c r="AD596" s="115" t="s">
        <v>300</v>
      </c>
    </row>
    <row r="597" spans="4:58" s="112" customFormat="1" ht="15" customHeight="1">
      <c r="D597" s="238">
        <f>AZ285+AW208/160</f>
        <v>0</v>
      </c>
      <c r="E597" s="238"/>
      <c r="F597" s="238"/>
      <c r="G597" s="238"/>
      <c r="H597" s="238"/>
      <c r="I597" s="238"/>
      <c r="J597" s="238"/>
      <c r="K597" s="238"/>
      <c r="L597" s="238"/>
      <c r="M597" s="238"/>
      <c r="N597" s="238"/>
      <c r="O597" s="238"/>
      <c r="P597" s="238"/>
      <c r="Q597" s="238"/>
      <c r="R597" s="2"/>
      <c r="S597" s="2"/>
      <c r="T597" s="2"/>
      <c r="U597" s="239" t="str">
        <f>IF(D597&gt;=AD597,"≧","ー")</f>
        <v>≧</v>
      </c>
      <c r="V597" s="239"/>
      <c r="W597" s="239"/>
      <c r="X597" s="239"/>
      <c r="Y597" s="239"/>
      <c r="Z597" s="239"/>
      <c r="AA597" s="2"/>
      <c r="AB597" s="2"/>
      <c r="AC597" s="2"/>
      <c r="AD597" s="238"/>
      <c r="AE597" s="238"/>
      <c r="AF597" s="238"/>
      <c r="AG597" s="238"/>
      <c r="AH597" s="238"/>
      <c r="AI597" s="238"/>
      <c r="AJ597" s="238"/>
      <c r="AK597" s="238"/>
      <c r="AL597" s="238"/>
      <c r="AM597" s="238"/>
      <c r="AN597" s="238"/>
      <c r="AO597" s="238"/>
      <c r="AP597" s="238"/>
      <c r="AQ597" s="238"/>
    </row>
    <row r="598" spans="4:58" s="112" customFormat="1" ht="15" customHeight="1">
      <c r="D598" s="238"/>
      <c r="E598" s="238"/>
      <c r="F598" s="238"/>
      <c r="G598" s="238"/>
      <c r="H598" s="238"/>
      <c r="I598" s="238"/>
      <c r="J598" s="238"/>
      <c r="K598" s="238"/>
      <c r="L598" s="238"/>
      <c r="M598" s="238"/>
      <c r="N598" s="238"/>
      <c r="O598" s="238"/>
      <c r="P598" s="238"/>
      <c r="Q598" s="238"/>
      <c r="R598" s="2"/>
      <c r="S598" s="2"/>
      <c r="T598" s="2"/>
      <c r="U598" s="239"/>
      <c r="V598" s="239"/>
      <c r="W598" s="239"/>
      <c r="X598" s="239"/>
      <c r="Y598" s="239"/>
      <c r="Z598" s="239"/>
      <c r="AA598" s="2"/>
      <c r="AB598" s="2"/>
      <c r="AC598" s="2"/>
      <c r="AD598" s="238"/>
      <c r="AE598" s="238"/>
      <c r="AF598" s="238"/>
      <c r="AG598" s="238"/>
      <c r="AH598" s="238"/>
      <c r="AI598" s="238"/>
      <c r="AJ598" s="238"/>
      <c r="AK598" s="238"/>
      <c r="AL598" s="238"/>
      <c r="AM598" s="238"/>
      <c r="AN598" s="238"/>
      <c r="AO598" s="238"/>
      <c r="AP598" s="238"/>
      <c r="AQ598" s="238"/>
    </row>
    <row r="599" spans="4:58" s="115" customFormat="1" ht="15" customHeight="1">
      <c r="D599" s="115" t="s">
        <v>301</v>
      </c>
      <c r="AD599" s="237" t="s">
        <v>302</v>
      </c>
      <c r="AE599" s="237"/>
      <c r="AF599" s="237"/>
      <c r="AG599" s="237"/>
      <c r="AH599" s="237"/>
      <c r="AI599" s="237"/>
      <c r="AJ599" s="237"/>
      <c r="AK599" s="237"/>
      <c r="AL599" s="237"/>
      <c r="AM599" s="237"/>
      <c r="AN599" s="237"/>
      <c r="AO599" s="237"/>
      <c r="AP599" s="237"/>
      <c r="AQ599" s="237"/>
      <c r="AR599" s="237"/>
      <c r="AS599" s="237"/>
      <c r="AT599" s="237"/>
      <c r="AU599" s="237"/>
      <c r="AV599" s="237"/>
      <c r="AW599" s="237"/>
      <c r="AX599" s="237"/>
      <c r="AY599" s="237"/>
      <c r="AZ599" s="237"/>
      <c r="BA599" s="237"/>
      <c r="BB599" s="237"/>
      <c r="BC599" s="237"/>
      <c r="BD599" s="237"/>
      <c r="BE599" s="237"/>
      <c r="BF599" s="237"/>
    </row>
    <row r="600" spans="4:58" s="115" customFormat="1" ht="15" customHeight="1">
      <c r="D600" s="235" t="s">
        <v>303</v>
      </c>
      <c r="E600" s="235"/>
      <c r="F600" s="235"/>
      <c r="G600" s="235"/>
      <c r="H600" s="235"/>
      <c r="I600" s="235"/>
      <c r="J600" s="235"/>
      <c r="K600" s="235"/>
      <c r="L600" s="235"/>
      <c r="M600" s="235"/>
      <c r="N600" s="235"/>
      <c r="O600" s="235"/>
      <c r="P600" s="235"/>
      <c r="Q600" s="235"/>
      <c r="R600" s="235"/>
      <c r="S600" s="235"/>
      <c r="T600" s="235"/>
      <c r="U600" s="235"/>
      <c r="V600" s="235"/>
      <c r="W600" s="235"/>
      <c r="AD600" s="235" t="s">
        <v>398</v>
      </c>
      <c r="AE600" s="235"/>
      <c r="AF600" s="235"/>
      <c r="AG600" s="235"/>
      <c r="AH600" s="235"/>
      <c r="AI600" s="235"/>
      <c r="AJ600" s="235"/>
      <c r="AK600" s="235"/>
      <c r="AL600" s="235"/>
      <c r="AM600" s="235"/>
      <c r="AN600" s="235"/>
      <c r="AO600" s="235"/>
      <c r="AP600" s="235"/>
      <c r="AQ600" s="235"/>
      <c r="AR600" s="235"/>
      <c r="AS600" s="235"/>
      <c r="AT600" s="235"/>
      <c r="AU600" s="235"/>
      <c r="AV600" s="235"/>
      <c r="AW600" s="235"/>
      <c r="AX600" s="167"/>
      <c r="AY600" s="167"/>
      <c r="AZ600" s="167"/>
      <c r="BA600" s="167"/>
      <c r="BB600" s="167"/>
      <c r="BC600" s="167"/>
      <c r="BD600" s="167"/>
      <c r="BE600" s="167"/>
      <c r="BF600" s="167"/>
    </row>
    <row r="601" spans="4:58" s="112" customFormat="1" ht="15" customHeight="1">
      <c r="D601" s="238"/>
      <c r="E601" s="238"/>
      <c r="F601" s="238"/>
      <c r="G601" s="238"/>
      <c r="H601" s="238"/>
      <c r="I601" s="238"/>
      <c r="J601" s="238"/>
      <c r="K601" s="238"/>
      <c r="L601" s="238"/>
      <c r="M601" s="238"/>
      <c r="N601" s="238"/>
      <c r="O601" s="238"/>
      <c r="P601" s="238"/>
      <c r="Q601" s="238"/>
      <c r="R601" s="2"/>
      <c r="S601" s="2"/>
      <c r="T601" s="2"/>
      <c r="U601" s="239" t="str">
        <f>IF(D601&gt;=AD601,"≧","ー")</f>
        <v>≧</v>
      </c>
      <c r="V601" s="239"/>
      <c r="W601" s="239"/>
      <c r="X601" s="239"/>
      <c r="Y601" s="239"/>
      <c r="Z601" s="239"/>
      <c r="AA601" s="2"/>
      <c r="AB601" s="2"/>
      <c r="AC601" s="2"/>
      <c r="AD601" s="238"/>
      <c r="AE601" s="238"/>
      <c r="AF601" s="238"/>
      <c r="AG601" s="238"/>
      <c r="AH601" s="238"/>
      <c r="AI601" s="238"/>
      <c r="AJ601" s="238"/>
      <c r="AK601" s="238"/>
      <c r="AL601" s="238"/>
      <c r="AM601" s="238"/>
      <c r="AN601" s="238"/>
      <c r="AO601" s="238"/>
      <c r="AP601" s="238"/>
      <c r="AQ601" s="238"/>
      <c r="AT601" s="235"/>
      <c r="AU601" s="235"/>
      <c r="AV601" s="235"/>
      <c r="AW601" s="235"/>
      <c r="AX601" s="235"/>
      <c r="AY601" s="235"/>
      <c r="AZ601" s="235"/>
      <c r="BA601" s="235"/>
      <c r="BB601" s="235"/>
      <c r="BC601" s="235"/>
    </row>
    <row r="602" spans="4:58" s="112" customFormat="1" ht="15" customHeight="1">
      <c r="D602" s="238"/>
      <c r="E602" s="238"/>
      <c r="F602" s="238"/>
      <c r="G602" s="238"/>
      <c r="H602" s="238"/>
      <c r="I602" s="238"/>
      <c r="J602" s="238"/>
      <c r="K602" s="238"/>
      <c r="L602" s="238"/>
      <c r="M602" s="238"/>
      <c r="N602" s="238"/>
      <c r="O602" s="238"/>
      <c r="P602" s="238"/>
      <c r="Q602" s="238"/>
      <c r="R602" s="2"/>
      <c r="S602" s="2"/>
      <c r="T602" s="2"/>
      <c r="U602" s="239"/>
      <c r="V602" s="239"/>
      <c r="W602" s="239"/>
      <c r="X602" s="239"/>
      <c r="Y602" s="239"/>
      <c r="Z602" s="239"/>
      <c r="AA602" s="2"/>
      <c r="AB602" s="2"/>
      <c r="AC602" s="2"/>
      <c r="AD602" s="238"/>
      <c r="AE602" s="238"/>
      <c r="AF602" s="238"/>
      <c r="AG602" s="238"/>
      <c r="AH602" s="238"/>
      <c r="AI602" s="238"/>
      <c r="AJ602" s="238"/>
      <c r="AK602" s="238"/>
      <c r="AL602" s="238"/>
      <c r="AM602" s="238"/>
      <c r="AN602" s="238"/>
      <c r="AO602" s="238"/>
      <c r="AP602" s="238"/>
      <c r="AQ602" s="238"/>
    </row>
    <row r="603" spans="4:58" s="112" customFormat="1" ht="15" customHeight="1"/>
    <row r="604" spans="4:58" s="115" customFormat="1" ht="20.25" customHeight="1">
      <c r="D604" s="115" t="s">
        <v>304</v>
      </c>
    </row>
    <row r="605" spans="4:58" s="112" customFormat="1" ht="28.5" customHeight="1">
      <c r="E605" s="233"/>
      <c r="F605" s="233"/>
      <c r="G605" s="233"/>
      <c r="H605" s="233"/>
      <c r="I605" s="233"/>
      <c r="J605" s="233"/>
      <c r="K605" s="233"/>
      <c r="L605" s="233"/>
      <c r="M605" s="233"/>
      <c r="N605" s="233"/>
      <c r="O605" s="233"/>
      <c r="P605" s="233"/>
      <c r="Q605" s="233"/>
      <c r="R605" s="233"/>
      <c r="S605" s="233"/>
      <c r="T605" s="233"/>
      <c r="U605" s="233"/>
      <c r="V605" s="233"/>
      <c r="W605" s="233"/>
      <c r="X605" s="233"/>
      <c r="Y605" s="233"/>
      <c r="Z605" s="233"/>
      <c r="AA605" s="233"/>
    </row>
    <row r="606" spans="4:58" s="115" customFormat="1" ht="34.5" customHeight="1">
      <c r="D606" s="133" t="s">
        <v>341</v>
      </c>
      <c r="AE606" s="234"/>
      <c r="AF606" s="234"/>
      <c r="AG606" s="234"/>
      <c r="AH606" s="234"/>
      <c r="AI606" s="234"/>
      <c r="AJ606" s="234"/>
      <c r="AK606" s="234"/>
      <c r="AL606" s="234"/>
      <c r="AM606" s="115" t="s">
        <v>305</v>
      </c>
    </row>
    <row r="607" spans="4:58" s="115" customFormat="1" ht="15.75" customHeight="1">
      <c r="E607" s="235" t="s">
        <v>342</v>
      </c>
      <c r="F607" s="235"/>
      <c r="G607" s="235"/>
      <c r="H607" s="235"/>
      <c r="I607" s="235"/>
      <c r="J607" s="235"/>
      <c r="K607" s="235"/>
      <c r="L607" s="235"/>
      <c r="M607" s="235"/>
      <c r="N607" s="235"/>
      <c r="O607" s="235"/>
      <c r="P607" s="235"/>
      <c r="Q607" s="235"/>
      <c r="R607" s="235"/>
      <c r="S607" s="235"/>
      <c r="T607" s="235"/>
      <c r="U607" s="235"/>
      <c r="V607" s="235"/>
      <c r="W607" s="235"/>
      <c r="X607" s="235"/>
      <c r="Y607" s="235"/>
      <c r="Z607" s="235"/>
      <c r="AA607" s="235"/>
      <c r="AB607" s="235"/>
      <c r="AC607" s="235"/>
      <c r="AD607" s="235"/>
      <c r="AE607" s="235"/>
      <c r="AF607" s="235"/>
      <c r="AG607" s="235"/>
      <c r="AH607" s="235"/>
      <c r="AI607" s="235"/>
      <c r="AJ607" s="235"/>
      <c r="AK607" s="235"/>
      <c r="AL607" s="235"/>
      <c r="AM607" s="235"/>
      <c r="AN607" s="235"/>
      <c r="AO607" s="235"/>
      <c r="AP607" s="235"/>
      <c r="AQ607" s="235"/>
      <c r="AR607" s="235"/>
      <c r="AS607" s="235"/>
      <c r="AT607" s="235"/>
      <c r="AU607" s="235"/>
      <c r="AV607" s="235"/>
      <c r="AW607" s="235"/>
      <c r="AX607" s="235"/>
      <c r="AY607" s="235"/>
      <c r="AZ607" s="235"/>
      <c r="BA607" s="235"/>
      <c r="BB607" s="235"/>
      <c r="BC607" s="235"/>
      <c r="BD607" s="235"/>
      <c r="BE607" s="235"/>
    </row>
    <row r="608" spans="4:58" ht="15" customHeight="1">
      <c r="G608" s="236" t="s">
        <v>306</v>
      </c>
      <c r="H608" s="236"/>
      <c r="I608" s="236"/>
      <c r="J608" s="236"/>
      <c r="K608" s="236"/>
      <c r="L608" s="236"/>
      <c r="M608" s="236"/>
      <c r="N608" s="236"/>
      <c r="O608" s="236"/>
      <c r="P608" s="236"/>
      <c r="Q608" s="236"/>
      <c r="R608" s="236"/>
    </row>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sheetData>
  <sheetProtection formatCells="0" formatRows="0" insertRows="0"/>
  <mergeCells count="1413">
    <mergeCell ref="A9:BG9"/>
    <mergeCell ref="A10:BG10"/>
    <mergeCell ref="A13:BG13"/>
    <mergeCell ref="A16:F18"/>
    <mergeCell ref="G16:J18"/>
    <mergeCell ref="K16:L17"/>
    <mergeCell ref="N16:S18"/>
    <mergeCell ref="T16:W18"/>
    <mergeCell ref="X16:Y17"/>
    <mergeCell ref="Z16:AE1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S20:AX21"/>
    <mergeCell ref="AY20:BD22"/>
    <mergeCell ref="BE20:BG20"/>
    <mergeCell ref="A21:AR22"/>
    <mergeCell ref="AS22:AX22"/>
    <mergeCell ref="BE22:BG22"/>
    <mergeCell ref="K18:L18"/>
    <mergeCell ref="X18:Y18"/>
    <mergeCell ref="AJ18:AK18"/>
    <mergeCell ref="AX18:AY18"/>
    <mergeCell ref="A19:L19"/>
    <mergeCell ref="N19:AQ19"/>
    <mergeCell ref="AF16:AI18"/>
    <mergeCell ref="AJ16:AK17"/>
    <mergeCell ref="AL16:AQ18"/>
    <mergeCell ref="AR16:AW16"/>
    <mergeCell ref="AX16:AY17"/>
    <mergeCell ref="AR17:AW18"/>
    <mergeCell ref="BP30:BU31"/>
    <mergeCell ref="BV30:BX31"/>
    <mergeCell ref="AS31:BG31"/>
    <mergeCell ref="AS32:AX32"/>
    <mergeCell ref="AY32:BD32"/>
    <mergeCell ref="BE32:BG32"/>
    <mergeCell ref="BP27:BU29"/>
    <mergeCell ref="BV27:BX27"/>
    <mergeCell ref="AS28:AX28"/>
    <mergeCell ref="BE28:BG28"/>
    <mergeCell ref="AS29:AX30"/>
    <mergeCell ref="AY29:BD30"/>
    <mergeCell ref="BE29:BG30"/>
    <mergeCell ref="BJ29:BO29"/>
    <mergeCell ref="BV29:BX29"/>
    <mergeCell ref="BJ30:BO31"/>
    <mergeCell ref="A23:AQ26"/>
    <mergeCell ref="AS23:AX24"/>
    <mergeCell ref="AY23:BD24"/>
    <mergeCell ref="BE23:BG24"/>
    <mergeCell ref="BL25:DR26"/>
    <mergeCell ref="AS26:AX27"/>
    <mergeCell ref="AY26:BD28"/>
    <mergeCell ref="BE26:BG26"/>
    <mergeCell ref="A27:AQ27"/>
    <mergeCell ref="BJ27:BO28"/>
    <mergeCell ref="AM33:BB34"/>
    <mergeCell ref="O35:S35"/>
    <mergeCell ref="T35:AA36"/>
    <mergeCell ref="AB35:AH36"/>
    <mergeCell ref="AI35:AL37"/>
    <mergeCell ref="AM35:AP37"/>
    <mergeCell ref="AQ35:BB37"/>
    <mergeCell ref="O36:R37"/>
    <mergeCell ref="S36:S37"/>
    <mergeCell ref="T37:W37"/>
    <mergeCell ref="B33:C37"/>
    <mergeCell ref="D33:I37"/>
    <mergeCell ref="J33:N37"/>
    <mergeCell ref="O33:S34"/>
    <mergeCell ref="T33:W34"/>
    <mergeCell ref="X33:AL34"/>
    <mergeCell ref="X37:Z37"/>
    <mergeCell ref="AB37:AD37"/>
    <mergeCell ref="AE37:AG37"/>
    <mergeCell ref="BB38:BB39"/>
    <mergeCell ref="X38:Z39"/>
    <mergeCell ref="AA38:AA39"/>
    <mergeCell ref="AB38:AD39"/>
    <mergeCell ref="AE38:AG39"/>
    <mergeCell ref="AH38:AH39"/>
    <mergeCell ref="AI38:AK39"/>
    <mergeCell ref="B38:C91"/>
    <mergeCell ref="D38:I39"/>
    <mergeCell ref="J38:N39"/>
    <mergeCell ref="O38:R39"/>
    <mergeCell ref="S38:S39"/>
    <mergeCell ref="T38:W39"/>
    <mergeCell ref="D40:I41"/>
    <mergeCell ref="J40:N41"/>
    <mergeCell ref="O40:R41"/>
    <mergeCell ref="S40:S41"/>
    <mergeCell ref="X42:Z43"/>
    <mergeCell ref="AA42:AA43"/>
    <mergeCell ref="AB42:AD43"/>
    <mergeCell ref="AE42:AG43"/>
    <mergeCell ref="AI40:AK41"/>
    <mergeCell ref="AL40:AL41"/>
    <mergeCell ref="AM40:AP43"/>
    <mergeCell ref="AQ40:AU43"/>
    <mergeCell ref="AV40:AY43"/>
    <mergeCell ref="AZ40:BA43"/>
    <mergeCell ref="T40:W41"/>
    <mergeCell ref="X40:Z41"/>
    <mergeCell ref="AA40:AA41"/>
    <mergeCell ref="AB40:AD41"/>
    <mergeCell ref="AE40:AG41"/>
    <mergeCell ref="AH40:AH41"/>
    <mergeCell ref="AL38:AL39"/>
    <mergeCell ref="AM38:AP39"/>
    <mergeCell ref="AQ38:AU39"/>
    <mergeCell ref="AV38:AY39"/>
    <mergeCell ref="AZ38:BA39"/>
    <mergeCell ref="AV45:AY46"/>
    <mergeCell ref="AZ45:BA46"/>
    <mergeCell ref="BB45:BB46"/>
    <mergeCell ref="D47:I50"/>
    <mergeCell ref="J47:N48"/>
    <mergeCell ref="O47:R48"/>
    <mergeCell ref="S47:S48"/>
    <mergeCell ref="T47:Z48"/>
    <mergeCell ref="AA47:AA48"/>
    <mergeCell ref="AB47:AG48"/>
    <mergeCell ref="AB45:AG46"/>
    <mergeCell ref="AH45:AH46"/>
    <mergeCell ref="AI45:AK46"/>
    <mergeCell ref="AL45:AL46"/>
    <mergeCell ref="AM45:AP46"/>
    <mergeCell ref="AQ45:AU46"/>
    <mergeCell ref="AH42:AH43"/>
    <mergeCell ref="AI42:AK43"/>
    <mergeCell ref="AL42:AL43"/>
    <mergeCell ref="D44:BB44"/>
    <mergeCell ref="D45:I46"/>
    <mergeCell ref="J45:N46"/>
    <mergeCell ref="O45:R46"/>
    <mergeCell ref="S45:S46"/>
    <mergeCell ref="T45:Z46"/>
    <mergeCell ref="AA45:AA46"/>
    <mergeCell ref="BB40:BB43"/>
    <mergeCell ref="D42:I43"/>
    <mergeCell ref="J42:N43"/>
    <mergeCell ref="O42:R43"/>
    <mergeCell ref="S42:S43"/>
    <mergeCell ref="T42:W43"/>
    <mergeCell ref="BB49:BB50"/>
    <mergeCell ref="D51:BB51"/>
    <mergeCell ref="D52:I53"/>
    <mergeCell ref="J52:N53"/>
    <mergeCell ref="O52:R53"/>
    <mergeCell ref="S52:S53"/>
    <mergeCell ref="T52:Z53"/>
    <mergeCell ref="AA52:AA53"/>
    <mergeCell ref="AB52:AG53"/>
    <mergeCell ref="AH52:AH53"/>
    <mergeCell ref="AZ47:BA50"/>
    <mergeCell ref="BB47:BB48"/>
    <mergeCell ref="J49:N50"/>
    <mergeCell ref="O49:R50"/>
    <mergeCell ref="S49:S50"/>
    <mergeCell ref="T49:W50"/>
    <mergeCell ref="X49:Z50"/>
    <mergeCell ref="AA49:AA50"/>
    <mergeCell ref="AB49:AD50"/>
    <mergeCell ref="AE49:AG50"/>
    <mergeCell ref="AH47:AH48"/>
    <mergeCell ref="AI47:AK48"/>
    <mergeCell ref="AL47:AL48"/>
    <mergeCell ref="AM47:AP50"/>
    <mergeCell ref="AQ47:AU50"/>
    <mergeCell ref="AV47:AY50"/>
    <mergeCell ref="AH49:AH50"/>
    <mergeCell ref="AI49:AK50"/>
    <mergeCell ref="AL49:AL50"/>
    <mergeCell ref="BB52:BB53"/>
    <mergeCell ref="D54:I57"/>
    <mergeCell ref="J54:N55"/>
    <mergeCell ref="O54:R55"/>
    <mergeCell ref="S54:S55"/>
    <mergeCell ref="T54:Z55"/>
    <mergeCell ref="AA54:AA55"/>
    <mergeCell ref="AB54:AG55"/>
    <mergeCell ref="AH54:AH55"/>
    <mergeCell ref="AI54:AK55"/>
    <mergeCell ref="AI52:AK53"/>
    <mergeCell ref="AL52:AL53"/>
    <mergeCell ref="AM52:AP57"/>
    <mergeCell ref="AQ52:AU57"/>
    <mergeCell ref="AV52:AY57"/>
    <mergeCell ref="AZ52:BA57"/>
    <mergeCell ref="AL54:AL55"/>
    <mergeCell ref="AI56:AK57"/>
    <mergeCell ref="AL56:AL57"/>
    <mergeCell ref="BB56:BB57"/>
    <mergeCell ref="D58:BB58"/>
    <mergeCell ref="D59:I60"/>
    <mergeCell ref="J59:N60"/>
    <mergeCell ref="O59:R60"/>
    <mergeCell ref="S59:S60"/>
    <mergeCell ref="T59:Z60"/>
    <mergeCell ref="AA59:AA60"/>
    <mergeCell ref="AB59:AG60"/>
    <mergeCell ref="AH59:AH60"/>
    <mergeCell ref="BB54:BB55"/>
    <mergeCell ref="J56:N57"/>
    <mergeCell ref="O56:R57"/>
    <mergeCell ref="S56:S57"/>
    <mergeCell ref="T56:W57"/>
    <mergeCell ref="X56:Z57"/>
    <mergeCell ref="AA56:AA57"/>
    <mergeCell ref="AB56:AD57"/>
    <mergeCell ref="AE56:AG57"/>
    <mergeCell ref="AH56:AH57"/>
    <mergeCell ref="AL61:AL62"/>
    <mergeCell ref="AM61:AP64"/>
    <mergeCell ref="AQ61:AU64"/>
    <mergeCell ref="AV61:AY64"/>
    <mergeCell ref="AZ61:BA64"/>
    <mergeCell ref="BB61:BB62"/>
    <mergeCell ref="BB59:BB60"/>
    <mergeCell ref="D61:I64"/>
    <mergeCell ref="J61:N62"/>
    <mergeCell ref="O61:R62"/>
    <mergeCell ref="S61:S62"/>
    <mergeCell ref="T61:Z62"/>
    <mergeCell ref="AA61:AA62"/>
    <mergeCell ref="AB61:AG62"/>
    <mergeCell ref="AH61:AH62"/>
    <mergeCell ref="AI61:AK62"/>
    <mergeCell ref="AI59:AK60"/>
    <mergeCell ref="AL59:AL60"/>
    <mergeCell ref="AM59:AP60"/>
    <mergeCell ref="AQ59:AU60"/>
    <mergeCell ref="AV59:AY60"/>
    <mergeCell ref="AZ59:BA60"/>
    <mergeCell ref="AL66:AL67"/>
    <mergeCell ref="AM66:AP71"/>
    <mergeCell ref="AQ66:AU71"/>
    <mergeCell ref="AV66:AY71"/>
    <mergeCell ref="AZ66:BA71"/>
    <mergeCell ref="BB66:BB67"/>
    <mergeCell ref="D65:BB65"/>
    <mergeCell ref="D66:I67"/>
    <mergeCell ref="J66:N67"/>
    <mergeCell ref="O66:R67"/>
    <mergeCell ref="S66:S67"/>
    <mergeCell ref="T66:Z67"/>
    <mergeCell ref="AA66:AA67"/>
    <mergeCell ref="AB66:AG67"/>
    <mergeCell ref="AH66:AH67"/>
    <mergeCell ref="AI66:AK67"/>
    <mergeCell ref="AB63:AD64"/>
    <mergeCell ref="AE63:AG64"/>
    <mergeCell ref="AH63:AH64"/>
    <mergeCell ref="AI63:AK64"/>
    <mergeCell ref="AL63:AL64"/>
    <mergeCell ref="BB63:BB64"/>
    <mergeCell ref="J63:N64"/>
    <mergeCell ref="O63:R64"/>
    <mergeCell ref="S63:S64"/>
    <mergeCell ref="T63:W64"/>
    <mergeCell ref="X63:Z64"/>
    <mergeCell ref="AA63:AA64"/>
    <mergeCell ref="BB70:BB71"/>
    <mergeCell ref="AB68:AG69"/>
    <mergeCell ref="AH68:AH69"/>
    <mergeCell ref="AI68:AK69"/>
    <mergeCell ref="AL68:AL69"/>
    <mergeCell ref="BB68:BB69"/>
    <mergeCell ref="J70:N71"/>
    <mergeCell ref="O70:R71"/>
    <mergeCell ref="S70:S71"/>
    <mergeCell ref="T70:W71"/>
    <mergeCell ref="X70:Z71"/>
    <mergeCell ref="D68:I71"/>
    <mergeCell ref="J68:N69"/>
    <mergeCell ref="O68:R69"/>
    <mergeCell ref="S68:S69"/>
    <mergeCell ref="T68:Z69"/>
    <mergeCell ref="AA68:AA69"/>
    <mergeCell ref="AA70:AA71"/>
    <mergeCell ref="AI72:AK73"/>
    <mergeCell ref="AL72:AL73"/>
    <mergeCell ref="AM72:AP75"/>
    <mergeCell ref="AQ72:AU75"/>
    <mergeCell ref="AE74:AG75"/>
    <mergeCell ref="AH74:AH75"/>
    <mergeCell ref="AI74:AK75"/>
    <mergeCell ref="AL74:AL75"/>
    <mergeCell ref="D72:I75"/>
    <mergeCell ref="J72:N73"/>
    <mergeCell ref="O72:R73"/>
    <mergeCell ref="S72:S73"/>
    <mergeCell ref="T72:Z73"/>
    <mergeCell ref="AA72:AA73"/>
    <mergeCell ref="AB70:AD71"/>
    <mergeCell ref="AE70:AG71"/>
    <mergeCell ref="AH70:AH71"/>
    <mergeCell ref="AI70:AK71"/>
    <mergeCell ref="AL70:AL71"/>
    <mergeCell ref="AM76:BB77"/>
    <mergeCell ref="D78:N79"/>
    <mergeCell ref="O78:R79"/>
    <mergeCell ref="S78:S79"/>
    <mergeCell ref="T78:W79"/>
    <mergeCell ref="X78:Z79"/>
    <mergeCell ref="AA78:AA79"/>
    <mergeCell ref="AB78:AD79"/>
    <mergeCell ref="AE78:AG79"/>
    <mergeCell ref="AH78:AH79"/>
    <mergeCell ref="BB74:BB75"/>
    <mergeCell ref="D76:N77"/>
    <mergeCell ref="O76:R77"/>
    <mergeCell ref="S76:S77"/>
    <mergeCell ref="T76:Z77"/>
    <mergeCell ref="AA76:AA77"/>
    <mergeCell ref="AB76:AG77"/>
    <mergeCell ref="AH76:AH77"/>
    <mergeCell ref="AI76:AK77"/>
    <mergeCell ref="AL76:AL77"/>
    <mergeCell ref="AV72:AY75"/>
    <mergeCell ref="AZ72:BA75"/>
    <mergeCell ref="BB72:BB73"/>
    <mergeCell ref="J74:N75"/>
    <mergeCell ref="O74:R75"/>
    <mergeCell ref="S74:S75"/>
    <mergeCell ref="T74:W75"/>
    <mergeCell ref="X74:Z75"/>
    <mergeCell ref="AA74:AA75"/>
    <mergeCell ref="AB74:AD75"/>
    <mergeCell ref="AB72:AG73"/>
    <mergeCell ref="AH72:AH73"/>
    <mergeCell ref="BB80:BB81"/>
    <mergeCell ref="D82:D83"/>
    <mergeCell ref="E82:AL83"/>
    <mergeCell ref="AV82:AY83"/>
    <mergeCell ref="AZ82:BA83"/>
    <mergeCell ref="BB82:BB83"/>
    <mergeCell ref="AI80:AK81"/>
    <mergeCell ref="AL80:AL81"/>
    <mergeCell ref="AM80:AP81"/>
    <mergeCell ref="AQ80:AU81"/>
    <mergeCell ref="AV80:AY81"/>
    <mergeCell ref="AZ80:BA81"/>
    <mergeCell ref="AI78:AK79"/>
    <mergeCell ref="AL78:AL79"/>
    <mergeCell ref="AM78:BB79"/>
    <mergeCell ref="D80:N81"/>
    <mergeCell ref="O80:R81"/>
    <mergeCell ref="S80:S81"/>
    <mergeCell ref="T80:Z81"/>
    <mergeCell ref="AA80:AA81"/>
    <mergeCell ref="AB80:AG81"/>
    <mergeCell ref="AH80:AH81"/>
    <mergeCell ref="D88:D89"/>
    <mergeCell ref="E88:AL89"/>
    <mergeCell ref="AV88:AY89"/>
    <mergeCell ref="AZ88:BA89"/>
    <mergeCell ref="BB88:BB89"/>
    <mergeCell ref="D90:AL91"/>
    <mergeCell ref="AM90:AU91"/>
    <mergeCell ref="AV90:AY91"/>
    <mergeCell ref="AZ90:BA91"/>
    <mergeCell ref="BB90:BB91"/>
    <mergeCell ref="D84:D85"/>
    <mergeCell ref="E84:AL85"/>
    <mergeCell ref="AV84:AY85"/>
    <mergeCell ref="AZ84:BA85"/>
    <mergeCell ref="BB84:BB85"/>
    <mergeCell ref="D86:D87"/>
    <mergeCell ref="E86:AL87"/>
    <mergeCell ref="AV86:AY87"/>
    <mergeCell ref="AZ86:BA87"/>
    <mergeCell ref="BB86:BB87"/>
    <mergeCell ref="BJ92:BO93"/>
    <mergeCell ref="BP92:BU93"/>
    <mergeCell ref="D94:D95"/>
    <mergeCell ref="E94:T95"/>
    <mergeCell ref="W94:AB95"/>
    <mergeCell ref="AC94:AF95"/>
    <mergeCell ref="AG94:AH95"/>
    <mergeCell ref="AM94:AY95"/>
    <mergeCell ref="AZ94:BA95"/>
    <mergeCell ref="BB94:BB95"/>
    <mergeCell ref="BC91:BG91"/>
    <mergeCell ref="B92:C97"/>
    <mergeCell ref="D92:D93"/>
    <mergeCell ref="E92:AL93"/>
    <mergeCell ref="AM92:AY93"/>
    <mergeCell ref="AZ92:BA93"/>
    <mergeCell ref="BB92:BB93"/>
    <mergeCell ref="B103:C106"/>
    <mergeCell ref="D103:I106"/>
    <mergeCell ref="J103:N106"/>
    <mergeCell ref="O103:R106"/>
    <mergeCell ref="S103:AB104"/>
    <mergeCell ref="AC103:AF106"/>
    <mergeCell ref="B98:AL99"/>
    <mergeCell ref="AM98:AY99"/>
    <mergeCell ref="AZ98:BA99"/>
    <mergeCell ref="BB98:BB99"/>
    <mergeCell ref="BC99:BG99"/>
    <mergeCell ref="AM100:BF100"/>
    <mergeCell ref="BJ94:BO95"/>
    <mergeCell ref="BP94:BU95"/>
    <mergeCell ref="D96:D97"/>
    <mergeCell ref="E96:AL97"/>
    <mergeCell ref="AM96:AY97"/>
    <mergeCell ref="AZ96:BA97"/>
    <mergeCell ref="BB96:BB97"/>
    <mergeCell ref="AP107:AP108"/>
    <mergeCell ref="AQ107:AX116"/>
    <mergeCell ref="D109:I110"/>
    <mergeCell ref="J109:N110"/>
    <mergeCell ref="O109:R110"/>
    <mergeCell ref="S109:W110"/>
    <mergeCell ref="X109:Z110"/>
    <mergeCell ref="AA109:AA110"/>
    <mergeCell ref="AB109:AB110"/>
    <mergeCell ref="AC109:AF112"/>
    <mergeCell ref="AA107:AA108"/>
    <mergeCell ref="AB107:AB108"/>
    <mergeCell ref="AC107:AF108"/>
    <mergeCell ref="AG107:AK108"/>
    <mergeCell ref="AL107:AN108"/>
    <mergeCell ref="AO107:AO108"/>
    <mergeCell ref="AG103:AP104"/>
    <mergeCell ref="AQ103:AX106"/>
    <mergeCell ref="S105:AB106"/>
    <mergeCell ref="AG105:AP106"/>
    <mergeCell ref="D107:I108"/>
    <mergeCell ref="J107:N108"/>
    <mergeCell ref="O107:R108"/>
    <mergeCell ref="S107:W108"/>
    <mergeCell ref="X107:Z108"/>
    <mergeCell ref="AB111:AB112"/>
    <mergeCell ref="AP111:AP112"/>
    <mergeCell ref="D113:I114"/>
    <mergeCell ref="J113:N114"/>
    <mergeCell ref="O113:R114"/>
    <mergeCell ref="S113:W114"/>
    <mergeCell ref="X113:Z114"/>
    <mergeCell ref="AG109:AK112"/>
    <mergeCell ref="AL109:AN112"/>
    <mergeCell ref="AO109:AO112"/>
    <mergeCell ref="AP109:AP110"/>
    <mergeCell ref="D111:I112"/>
    <mergeCell ref="J111:N112"/>
    <mergeCell ref="O111:R112"/>
    <mergeCell ref="S111:W112"/>
    <mergeCell ref="X111:Z112"/>
    <mergeCell ref="AA111:AA112"/>
    <mergeCell ref="AB115:AB116"/>
    <mergeCell ref="AC115:AF116"/>
    <mergeCell ref="AG115:AK116"/>
    <mergeCell ref="AL115:AN116"/>
    <mergeCell ref="AO115:AO116"/>
    <mergeCell ref="AP115:AP116"/>
    <mergeCell ref="D115:I116"/>
    <mergeCell ref="J115:N116"/>
    <mergeCell ref="O115:R116"/>
    <mergeCell ref="S115:W116"/>
    <mergeCell ref="X115:Z116"/>
    <mergeCell ref="AA115:AA116"/>
    <mergeCell ref="AG113:AG114"/>
    <mergeCell ref="AH113:AJ114"/>
    <mergeCell ref="AK113:AK114"/>
    <mergeCell ref="AL113:AN114"/>
    <mergeCell ref="AO113:AO114"/>
    <mergeCell ref="AP113:AP114"/>
    <mergeCell ref="E121:AD122"/>
    <mergeCell ref="AE121:AF122"/>
    <mergeCell ref="AG121:AU122"/>
    <mergeCell ref="AV121:AW122"/>
    <mergeCell ref="AX121:AX122"/>
    <mergeCell ref="BM122:CL122"/>
    <mergeCell ref="AW117:AW118"/>
    <mergeCell ref="AX117:AX118"/>
    <mergeCell ref="B119:C124"/>
    <mergeCell ref="D119:D120"/>
    <mergeCell ref="E119:AD120"/>
    <mergeCell ref="AE119:AF120"/>
    <mergeCell ref="AG119:AU120"/>
    <mergeCell ref="AV119:AW120"/>
    <mergeCell ref="AX119:AX120"/>
    <mergeCell ref="D121:D122"/>
    <mergeCell ref="AC117:AF118"/>
    <mergeCell ref="AG117:AK118"/>
    <mergeCell ref="AL117:AN118"/>
    <mergeCell ref="AO117:AO118"/>
    <mergeCell ref="AP117:AP118"/>
    <mergeCell ref="AQ117:AU118"/>
    <mergeCell ref="D117:N118"/>
    <mergeCell ref="O117:R118"/>
    <mergeCell ref="S117:W118"/>
    <mergeCell ref="X117:Z118"/>
    <mergeCell ref="AA117:AA118"/>
    <mergeCell ref="AB117:AB118"/>
    <mergeCell ref="B107:C118"/>
    <mergeCell ref="AA113:AA114"/>
    <mergeCell ref="AB113:AB114"/>
    <mergeCell ref="AC113:AF114"/>
    <mergeCell ref="AM127:BF127"/>
    <mergeCell ref="B130:BF130"/>
    <mergeCell ref="B131:BE131"/>
    <mergeCell ref="B132:BF133"/>
    <mergeCell ref="B135:BF136"/>
    <mergeCell ref="B137:BF137"/>
    <mergeCell ref="AV123:AW124"/>
    <mergeCell ref="AX123:AX124"/>
    <mergeCell ref="B125:AF126"/>
    <mergeCell ref="AG125:AU126"/>
    <mergeCell ref="AV125:AW126"/>
    <mergeCell ref="AX125:AX126"/>
    <mergeCell ref="D123:D124"/>
    <mergeCell ref="E123:T124"/>
    <mergeCell ref="U123:Z124"/>
    <mergeCell ref="AA123:AD124"/>
    <mergeCell ref="AE123:AF124"/>
    <mergeCell ref="AG123:AU124"/>
    <mergeCell ref="AU151:AZ153"/>
    <mergeCell ref="BA151:BF156"/>
    <mergeCell ref="D154:E156"/>
    <mergeCell ref="F154:J156"/>
    <mergeCell ref="K154:Z155"/>
    <mergeCell ref="AA154:AF156"/>
    <mergeCell ref="AG154:AM156"/>
    <mergeCell ref="AN154:AT156"/>
    <mergeCell ref="AU154:AZ156"/>
    <mergeCell ref="K156:Z156"/>
    <mergeCell ref="B138:BF139"/>
    <mergeCell ref="B140:BC141"/>
    <mergeCell ref="B143:BG144"/>
    <mergeCell ref="B145:BG146"/>
    <mergeCell ref="B147:BG147"/>
    <mergeCell ref="D151:J153"/>
    <mergeCell ref="K151:Z153"/>
    <mergeCell ref="AA151:AF153"/>
    <mergeCell ref="AG151:AM153"/>
    <mergeCell ref="AN151:AT153"/>
    <mergeCell ref="E165:K165"/>
    <mergeCell ref="L165:Z165"/>
    <mergeCell ref="L166:Z167"/>
    <mergeCell ref="AA166:AF168"/>
    <mergeCell ref="AG166:AL168"/>
    <mergeCell ref="AM166:AQ168"/>
    <mergeCell ref="AY162:BE162"/>
    <mergeCell ref="L163:Z164"/>
    <mergeCell ref="AA163:AF165"/>
    <mergeCell ref="AG163:AL165"/>
    <mergeCell ref="AM163:AQ165"/>
    <mergeCell ref="AR163:AV165"/>
    <mergeCell ref="AW163:AX165"/>
    <mergeCell ref="AY163:BE165"/>
    <mergeCell ref="C159:BF159"/>
    <mergeCell ref="D160:K162"/>
    <mergeCell ref="L160:Z161"/>
    <mergeCell ref="AA160:AF162"/>
    <mergeCell ref="AG160:AL162"/>
    <mergeCell ref="AM160:AQ162"/>
    <mergeCell ref="AR160:AV162"/>
    <mergeCell ref="AW160:BE161"/>
    <mergeCell ref="L162:Z162"/>
    <mergeCell ref="AW162:AX162"/>
    <mergeCell ref="AW169:AX171"/>
    <mergeCell ref="AY169:BE171"/>
    <mergeCell ref="E171:K171"/>
    <mergeCell ref="L171:Z171"/>
    <mergeCell ref="L172:Z173"/>
    <mergeCell ref="AA172:AF174"/>
    <mergeCell ref="AG172:AL174"/>
    <mergeCell ref="AM172:AQ174"/>
    <mergeCell ref="AR172:AV174"/>
    <mergeCell ref="AW172:AX174"/>
    <mergeCell ref="AR166:AV168"/>
    <mergeCell ref="AW166:AX168"/>
    <mergeCell ref="AY166:BE168"/>
    <mergeCell ref="E168:K168"/>
    <mergeCell ref="L168:Z168"/>
    <mergeCell ref="L169:Z170"/>
    <mergeCell ref="AA169:AF171"/>
    <mergeCell ref="AG169:AL171"/>
    <mergeCell ref="AM169:AQ171"/>
    <mergeCell ref="AR169:AV171"/>
    <mergeCell ref="AR178:AV180"/>
    <mergeCell ref="AW178:AX180"/>
    <mergeCell ref="AY178:BE180"/>
    <mergeCell ref="E180:K180"/>
    <mergeCell ref="L180:Z180"/>
    <mergeCell ref="L181:Z182"/>
    <mergeCell ref="AA181:AF183"/>
    <mergeCell ref="AG181:AL183"/>
    <mergeCell ref="AM181:AQ183"/>
    <mergeCell ref="AR181:AV183"/>
    <mergeCell ref="E177:K177"/>
    <mergeCell ref="L177:Z177"/>
    <mergeCell ref="L178:Z179"/>
    <mergeCell ref="AA178:AF180"/>
    <mergeCell ref="AG178:AL180"/>
    <mergeCell ref="AM178:AQ180"/>
    <mergeCell ref="AY172:BE174"/>
    <mergeCell ref="E174:K174"/>
    <mergeCell ref="L174:Z174"/>
    <mergeCell ref="L175:Z176"/>
    <mergeCell ref="AA175:AF177"/>
    <mergeCell ref="AG175:AL177"/>
    <mergeCell ref="AM175:AQ177"/>
    <mergeCell ref="AR175:AV177"/>
    <mergeCell ref="AW175:AX177"/>
    <mergeCell ref="AY175:BE177"/>
    <mergeCell ref="E189:K189"/>
    <mergeCell ref="L189:Z189"/>
    <mergeCell ref="L190:Z191"/>
    <mergeCell ref="AA190:AF192"/>
    <mergeCell ref="AG190:AL192"/>
    <mergeCell ref="AM190:AQ192"/>
    <mergeCell ref="AY184:BE186"/>
    <mergeCell ref="E186:K186"/>
    <mergeCell ref="L186:Z186"/>
    <mergeCell ref="L187:Z188"/>
    <mergeCell ref="AA187:AF189"/>
    <mergeCell ref="AG187:AL189"/>
    <mergeCell ref="AM187:AQ189"/>
    <mergeCell ref="AR187:AV189"/>
    <mergeCell ref="AW187:AX189"/>
    <mergeCell ref="AY187:BE189"/>
    <mergeCell ref="AW181:AX183"/>
    <mergeCell ref="AY181:BE183"/>
    <mergeCell ref="E183:K183"/>
    <mergeCell ref="L183:Z183"/>
    <mergeCell ref="L184:Z185"/>
    <mergeCell ref="AA184:AF186"/>
    <mergeCell ref="AG184:AL186"/>
    <mergeCell ref="AM184:AQ186"/>
    <mergeCell ref="AR184:AV186"/>
    <mergeCell ref="AW184:AX186"/>
    <mergeCell ref="AW193:AX195"/>
    <mergeCell ref="AY193:BE195"/>
    <mergeCell ref="E195:K195"/>
    <mergeCell ref="L195:Z195"/>
    <mergeCell ref="L196:Z197"/>
    <mergeCell ref="AA196:AF198"/>
    <mergeCell ref="AG196:AL198"/>
    <mergeCell ref="AM196:AQ198"/>
    <mergeCell ref="AR196:AV198"/>
    <mergeCell ref="AW196:AX198"/>
    <mergeCell ref="AR190:AV192"/>
    <mergeCell ref="AW190:AX192"/>
    <mergeCell ref="AY190:BE192"/>
    <mergeCell ref="E192:K192"/>
    <mergeCell ref="L192:Z192"/>
    <mergeCell ref="L193:Z194"/>
    <mergeCell ref="AA193:AF195"/>
    <mergeCell ref="AG193:AL195"/>
    <mergeCell ref="AM193:AQ195"/>
    <mergeCell ref="AR193:AV195"/>
    <mergeCell ref="AR202:AV204"/>
    <mergeCell ref="AW202:AX204"/>
    <mergeCell ref="AY202:BE204"/>
    <mergeCell ref="E204:K204"/>
    <mergeCell ref="L204:Z204"/>
    <mergeCell ref="L205:Z206"/>
    <mergeCell ref="AA205:AF207"/>
    <mergeCell ref="AG205:AL207"/>
    <mergeCell ref="AM205:AQ207"/>
    <mergeCell ref="AR205:AV207"/>
    <mergeCell ref="E201:K201"/>
    <mergeCell ref="L201:Z201"/>
    <mergeCell ref="L202:Z203"/>
    <mergeCell ref="AA202:AF204"/>
    <mergeCell ref="AG202:AL204"/>
    <mergeCell ref="AM202:AQ204"/>
    <mergeCell ref="AY196:BE198"/>
    <mergeCell ref="E198:K198"/>
    <mergeCell ref="L198:Z198"/>
    <mergeCell ref="L199:Z200"/>
    <mergeCell ref="AA199:AF201"/>
    <mergeCell ref="AG199:AL201"/>
    <mergeCell ref="AM199:AQ201"/>
    <mergeCell ref="AR199:AV201"/>
    <mergeCell ref="AW199:AX201"/>
    <mergeCell ref="AY199:BE201"/>
    <mergeCell ref="D213:K216"/>
    <mergeCell ref="L213:Z214"/>
    <mergeCell ref="AA213:AD216"/>
    <mergeCell ref="AE213:AM216"/>
    <mergeCell ref="AN213:BB214"/>
    <mergeCell ref="BC213:BF216"/>
    <mergeCell ref="L215:Z215"/>
    <mergeCell ref="AN215:BB215"/>
    <mergeCell ref="L216:Z216"/>
    <mergeCell ref="AN216:BB216"/>
    <mergeCell ref="AW205:AX207"/>
    <mergeCell ref="AY205:BE207"/>
    <mergeCell ref="E207:K207"/>
    <mergeCell ref="L207:Z207"/>
    <mergeCell ref="AA208:AF210"/>
    <mergeCell ref="AG208:AJ210"/>
    <mergeCell ref="AK208:AL210"/>
    <mergeCell ref="AM208:AV210"/>
    <mergeCell ref="AW208:BE210"/>
    <mergeCell ref="BC221:BF224"/>
    <mergeCell ref="L223:Z223"/>
    <mergeCell ref="AN223:BB223"/>
    <mergeCell ref="D224:K224"/>
    <mergeCell ref="L224:Z224"/>
    <mergeCell ref="AE224:AM224"/>
    <mergeCell ref="AN224:BB224"/>
    <mergeCell ref="AE220:AM220"/>
    <mergeCell ref="AN220:BB220"/>
    <mergeCell ref="D221:K223"/>
    <mergeCell ref="L221:Z222"/>
    <mergeCell ref="AA221:AD224"/>
    <mergeCell ref="AE221:AM223"/>
    <mergeCell ref="AN221:BB222"/>
    <mergeCell ref="D217:K219"/>
    <mergeCell ref="L217:Z218"/>
    <mergeCell ref="AA217:AD220"/>
    <mergeCell ref="AE217:AM219"/>
    <mergeCell ref="AN217:BB218"/>
    <mergeCell ref="BC217:BF220"/>
    <mergeCell ref="L219:Z219"/>
    <mergeCell ref="AN219:BB219"/>
    <mergeCell ref="D220:K220"/>
    <mergeCell ref="L220:Z220"/>
    <mergeCell ref="BC229:BF232"/>
    <mergeCell ref="L231:Z231"/>
    <mergeCell ref="AN231:BB231"/>
    <mergeCell ref="D232:K232"/>
    <mergeCell ref="L232:Z232"/>
    <mergeCell ref="AE232:AM232"/>
    <mergeCell ref="AN232:BB232"/>
    <mergeCell ref="AE228:AM228"/>
    <mergeCell ref="AN228:BB228"/>
    <mergeCell ref="D229:K231"/>
    <mergeCell ref="L229:Z230"/>
    <mergeCell ref="AA229:AD232"/>
    <mergeCell ref="AE229:AM231"/>
    <mergeCell ref="AN229:BB230"/>
    <mergeCell ref="D225:K227"/>
    <mergeCell ref="L225:Z226"/>
    <mergeCell ref="AA225:AD228"/>
    <mergeCell ref="AE225:AM227"/>
    <mergeCell ref="AN225:BB226"/>
    <mergeCell ref="BC225:BF228"/>
    <mergeCell ref="L227:Z227"/>
    <mergeCell ref="AN227:BB227"/>
    <mergeCell ref="D228:K228"/>
    <mergeCell ref="L228:Z228"/>
    <mergeCell ref="BC237:BF240"/>
    <mergeCell ref="L239:Z239"/>
    <mergeCell ref="AN239:BB239"/>
    <mergeCell ref="D240:K240"/>
    <mergeCell ref="L240:Z240"/>
    <mergeCell ref="AE240:AM240"/>
    <mergeCell ref="AN240:BB240"/>
    <mergeCell ref="AE236:AM236"/>
    <mergeCell ref="AN236:BB236"/>
    <mergeCell ref="D237:K239"/>
    <mergeCell ref="L237:Z238"/>
    <mergeCell ref="AA237:AD240"/>
    <mergeCell ref="AE237:AM239"/>
    <mergeCell ref="AN237:BB238"/>
    <mergeCell ref="D233:K235"/>
    <mergeCell ref="L233:Z234"/>
    <mergeCell ref="AA233:AD236"/>
    <mergeCell ref="AE233:AM235"/>
    <mergeCell ref="AN233:BB234"/>
    <mergeCell ref="BC233:BF236"/>
    <mergeCell ref="L235:Z235"/>
    <mergeCell ref="AN235:BB235"/>
    <mergeCell ref="D236:K236"/>
    <mergeCell ref="L236:Z236"/>
    <mergeCell ref="BC245:BF248"/>
    <mergeCell ref="L247:Z247"/>
    <mergeCell ref="AN247:BB247"/>
    <mergeCell ref="D248:K248"/>
    <mergeCell ref="L248:Z248"/>
    <mergeCell ref="AE248:AM248"/>
    <mergeCell ref="AN248:BB248"/>
    <mergeCell ref="AE244:AM244"/>
    <mergeCell ref="AN244:BB244"/>
    <mergeCell ref="D245:K247"/>
    <mergeCell ref="L245:Z246"/>
    <mergeCell ref="AA245:AD248"/>
    <mergeCell ref="AE245:AM247"/>
    <mergeCell ref="AN245:BB246"/>
    <mergeCell ref="D241:K243"/>
    <mergeCell ref="L241:Z242"/>
    <mergeCell ref="AA241:AD244"/>
    <mergeCell ref="AE241:AM243"/>
    <mergeCell ref="AN241:BB242"/>
    <mergeCell ref="BC241:BF244"/>
    <mergeCell ref="L243:Z243"/>
    <mergeCell ref="AN243:BB243"/>
    <mergeCell ref="D244:K244"/>
    <mergeCell ref="L244:Z244"/>
    <mergeCell ref="BC253:BF256"/>
    <mergeCell ref="L255:Z255"/>
    <mergeCell ref="AN255:BB255"/>
    <mergeCell ref="D256:K256"/>
    <mergeCell ref="L256:Z256"/>
    <mergeCell ref="AE256:AM256"/>
    <mergeCell ref="AN256:BB256"/>
    <mergeCell ref="AE252:AM252"/>
    <mergeCell ref="AN252:BB252"/>
    <mergeCell ref="D253:K255"/>
    <mergeCell ref="L253:Z254"/>
    <mergeCell ref="AA253:AD256"/>
    <mergeCell ref="AE253:AM255"/>
    <mergeCell ref="AN253:BB254"/>
    <mergeCell ref="D249:K251"/>
    <mergeCell ref="L249:Z250"/>
    <mergeCell ref="AA249:AD252"/>
    <mergeCell ref="AE249:AM251"/>
    <mergeCell ref="AN249:BB250"/>
    <mergeCell ref="BC249:BF252"/>
    <mergeCell ref="L251:Z251"/>
    <mergeCell ref="AN251:BB251"/>
    <mergeCell ref="D252:K252"/>
    <mergeCell ref="L252:Z252"/>
    <mergeCell ref="BC261:BF264"/>
    <mergeCell ref="L263:Z263"/>
    <mergeCell ref="AN263:BB263"/>
    <mergeCell ref="D264:K264"/>
    <mergeCell ref="L264:Z264"/>
    <mergeCell ref="AE264:AM264"/>
    <mergeCell ref="AN264:BB264"/>
    <mergeCell ref="AE260:AM260"/>
    <mergeCell ref="AN260:BB260"/>
    <mergeCell ref="D261:K263"/>
    <mergeCell ref="L261:Z262"/>
    <mergeCell ref="AA261:AD264"/>
    <mergeCell ref="AE261:AM263"/>
    <mergeCell ref="AN261:BB262"/>
    <mergeCell ref="D257:K259"/>
    <mergeCell ref="L257:Z258"/>
    <mergeCell ref="AA257:AD260"/>
    <mergeCell ref="AE257:AM259"/>
    <mergeCell ref="AN257:BB258"/>
    <mergeCell ref="BC257:BF260"/>
    <mergeCell ref="L259:Z259"/>
    <mergeCell ref="AN259:BB259"/>
    <mergeCell ref="D260:K260"/>
    <mergeCell ref="L260:Z260"/>
    <mergeCell ref="BC269:BF272"/>
    <mergeCell ref="L271:Z271"/>
    <mergeCell ref="AN271:BB271"/>
    <mergeCell ref="D272:K272"/>
    <mergeCell ref="L272:Z272"/>
    <mergeCell ref="AE272:AM272"/>
    <mergeCell ref="AN272:BB272"/>
    <mergeCell ref="AE268:AM268"/>
    <mergeCell ref="AN268:BB268"/>
    <mergeCell ref="D269:K271"/>
    <mergeCell ref="L269:Z270"/>
    <mergeCell ref="AA269:AD272"/>
    <mergeCell ref="AE269:AM271"/>
    <mergeCell ref="AN269:BB270"/>
    <mergeCell ref="D265:K267"/>
    <mergeCell ref="L265:Z266"/>
    <mergeCell ref="AA265:AD268"/>
    <mergeCell ref="AE265:AM267"/>
    <mergeCell ref="AN265:BB266"/>
    <mergeCell ref="BC265:BF268"/>
    <mergeCell ref="L267:Z267"/>
    <mergeCell ref="AN267:BB267"/>
    <mergeCell ref="D268:K268"/>
    <mergeCell ref="L268:Z268"/>
    <mergeCell ref="AE276:AM276"/>
    <mergeCell ref="AN276:BB276"/>
    <mergeCell ref="D277:K279"/>
    <mergeCell ref="L277:Z278"/>
    <mergeCell ref="AA277:AD280"/>
    <mergeCell ref="AE277:AM279"/>
    <mergeCell ref="AN277:BB278"/>
    <mergeCell ref="D273:K275"/>
    <mergeCell ref="L273:Z274"/>
    <mergeCell ref="AA273:AD276"/>
    <mergeCell ref="AE273:AM275"/>
    <mergeCell ref="AN273:BB274"/>
    <mergeCell ref="BC273:BF276"/>
    <mergeCell ref="L275:Z275"/>
    <mergeCell ref="AN275:BB275"/>
    <mergeCell ref="D276:K276"/>
    <mergeCell ref="L276:Z276"/>
    <mergeCell ref="BE285:BF287"/>
    <mergeCell ref="D281:K283"/>
    <mergeCell ref="L281:Z282"/>
    <mergeCell ref="AA281:AD284"/>
    <mergeCell ref="AE281:AM283"/>
    <mergeCell ref="AN281:BB282"/>
    <mergeCell ref="BC281:BF284"/>
    <mergeCell ref="L283:Z283"/>
    <mergeCell ref="AN283:BB283"/>
    <mergeCell ref="D284:K284"/>
    <mergeCell ref="L284:Z284"/>
    <mergeCell ref="BC277:BF280"/>
    <mergeCell ref="L279:Z279"/>
    <mergeCell ref="AN279:BB279"/>
    <mergeCell ref="D280:K280"/>
    <mergeCell ref="L280:Z280"/>
    <mergeCell ref="AE280:AM280"/>
    <mergeCell ref="AN280:BB280"/>
    <mergeCell ref="D292:J294"/>
    <mergeCell ref="K292:Z293"/>
    <mergeCell ref="AA292:AF294"/>
    <mergeCell ref="AG292:AL294"/>
    <mergeCell ref="AM292:AR294"/>
    <mergeCell ref="AS292:AX294"/>
    <mergeCell ref="K294:Z294"/>
    <mergeCell ref="D289:J291"/>
    <mergeCell ref="K289:Z291"/>
    <mergeCell ref="AA289:AF291"/>
    <mergeCell ref="AG289:AL291"/>
    <mergeCell ref="AM289:AR291"/>
    <mergeCell ref="AS289:AX291"/>
    <mergeCell ref="AE284:AM284"/>
    <mergeCell ref="AN284:BB284"/>
    <mergeCell ref="D285:AS287"/>
    <mergeCell ref="AT285:AY287"/>
    <mergeCell ref="AZ285:BD287"/>
    <mergeCell ref="AV299:AZ301"/>
    <mergeCell ref="BA299:BF301"/>
    <mergeCell ref="J301:W301"/>
    <mergeCell ref="D302:I304"/>
    <mergeCell ref="J302:W303"/>
    <mergeCell ref="X302:AB304"/>
    <mergeCell ref="AC302:AG302"/>
    <mergeCell ref="AH302:AJ302"/>
    <mergeCell ref="AK302:AK304"/>
    <mergeCell ref="AL302:AP304"/>
    <mergeCell ref="AB295:AR295"/>
    <mergeCell ref="AS295:AX295"/>
    <mergeCell ref="AY295:BA295"/>
    <mergeCell ref="C298:BF298"/>
    <mergeCell ref="D299:I301"/>
    <mergeCell ref="J299:W300"/>
    <mergeCell ref="X299:AB301"/>
    <mergeCell ref="AC299:AK301"/>
    <mergeCell ref="AL299:AP301"/>
    <mergeCell ref="AQ299:AU301"/>
    <mergeCell ref="AL305:AP307"/>
    <mergeCell ref="AQ305:AU307"/>
    <mergeCell ref="AV305:AZ307"/>
    <mergeCell ref="BA305:BF306"/>
    <mergeCell ref="AC306:AG306"/>
    <mergeCell ref="AH306:AJ306"/>
    <mergeCell ref="AC307:AG307"/>
    <mergeCell ref="AH307:AJ307"/>
    <mergeCell ref="BA307:BF307"/>
    <mergeCell ref="D305:I307"/>
    <mergeCell ref="J305:W306"/>
    <mergeCell ref="X305:AB307"/>
    <mergeCell ref="AC305:AG305"/>
    <mergeCell ref="AH305:AJ305"/>
    <mergeCell ref="AK305:AK307"/>
    <mergeCell ref="J307:W307"/>
    <mergeCell ref="AQ302:AU304"/>
    <mergeCell ref="AV302:AZ304"/>
    <mergeCell ref="BA302:BF303"/>
    <mergeCell ref="AC303:AG303"/>
    <mergeCell ref="AH303:AJ303"/>
    <mergeCell ref="J304:W304"/>
    <mergeCell ref="AC304:AG304"/>
    <mergeCell ref="AH304:AJ304"/>
    <mergeCell ref="BA304:BF304"/>
    <mergeCell ref="D322:S323"/>
    <mergeCell ref="T322:Y324"/>
    <mergeCell ref="Z322:AE324"/>
    <mergeCell ref="AF322:AK324"/>
    <mergeCell ref="AL322:AQ324"/>
    <mergeCell ref="D324:S324"/>
    <mergeCell ref="AQ311:AU312"/>
    <mergeCell ref="AV311:BF312"/>
    <mergeCell ref="D314:BK314"/>
    <mergeCell ref="D315:BF315"/>
    <mergeCell ref="D319:S321"/>
    <mergeCell ref="T319:Y321"/>
    <mergeCell ref="Z319:AE321"/>
    <mergeCell ref="AF319:AK321"/>
    <mergeCell ref="AL319:AQ321"/>
    <mergeCell ref="AL308:AP310"/>
    <mergeCell ref="AQ308:AU310"/>
    <mergeCell ref="AV308:AZ310"/>
    <mergeCell ref="BA308:BF309"/>
    <mergeCell ref="AC309:AG309"/>
    <mergeCell ref="AH309:AJ309"/>
    <mergeCell ref="AC310:AG310"/>
    <mergeCell ref="AH310:AJ310"/>
    <mergeCell ref="BA310:BF310"/>
    <mergeCell ref="D308:I310"/>
    <mergeCell ref="J308:W309"/>
    <mergeCell ref="X308:AB310"/>
    <mergeCell ref="AC308:AG308"/>
    <mergeCell ref="AH308:AJ308"/>
    <mergeCell ref="AK308:AK310"/>
    <mergeCell ref="J310:W310"/>
    <mergeCell ref="D349:O351"/>
    <mergeCell ref="P349:AF350"/>
    <mergeCell ref="AG349:AM351"/>
    <mergeCell ref="AN349:AS351"/>
    <mergeCell ref="AT349:AY351"/>
    <mergeCell ref="AZ349:BE351"/>
    <mergeCell ref="P351:AF351"/>
    <mergeCell ref="D346:O348"/>
    <mergeCell ref="P346:AF347"/>
    <mergeCell ref="AG346:AM348"/>
    <mergeCell ref="AN346:AS348"/>
    <mergeCell ref="AT346:AY348"/>
    <mergeCell ref="AZ346:BE348"/>
    <mergeCell ref="P348:AF348"/>
    <mergeCell ref="D326:BF327"/>
    <mergeCell ref="N331:P331"/>
    <mergeCell ref="T333:V333"/>
    <mergeCell ref="C342:BE342"/>
    <mergeCell ref="D343:O345"/>
    <mergeCell ref="P343:AF345"/>
    <mergeCell ref="AG343:AM345"/>
    <mergeCell ref="AN343:AS345"/>
    <mergeCell ref="AT343:AY345"/>
    <mergeCell ref="AZ343:BE345"/>
    <mergeCell ref="D358:O360"/>
    <mergeCell ref="P358:AF359"/>
    <mergeCell ref="AG358:AM360"/>
    <mergeCell ref="AN358:AS360"/>
    <mergeCell ref="AT358:AY360"/>
    <mergeCell ref="AZ358:BE360"/>
    <mergeCell ref="P360:AF360"/>
    <mergeCell ref="D355:O357"/>
    <mergeCell ref="P355:AF356"/>
    <mergeCell ref="AG355:AM357"/>
    <mergeCell ref="AN355:AS357"/>
    <mergeCell ref="AT355:AY357"/>
    <mergeCell ref="AZ355:BE357"/>
    <mergeCell ref="P357:AF357"/>
    <mergeCell ref="D352:O354"/>
    <mergeCell ref="P352:AF353"/>
    <mergeCell ref="AG352:AM354"/>
    <mergeCell ref="AN352:AS354"/>
    <mergeCell ref="AT352:AY354"/>
    <mergeCell ref="AZ352:BE354"/>
    <mergeCell ref="P354:AF354"/>
    <mergeCell ref="K368:AA369"/>
    <mergeCell ref="AI368:AY369"/>
    <mergeCell ref="K370:AA370"/>
    <mergeCell ref="AI370:AY370"/>
    <mergeCell ref="K371:AA372"/>
    <mergeCell ref="AI371:AY372"/>
    <mergeCell ref="W361:AB363"/>
    <mergeCell ref="AC361:AF363"/>
    <mergeCell ref="AG361:AH363"/>
    <mergeCell ref="AI361:AT363"/>
    <mergeCell ref="AU361:BE363"/>
    <mergeCell ref="D365:J367"/>
    <mergeCell ref="K365:AA367"/>
    <mergeCell ref="AB365:AH367"/>
    <mergeCell ref="AI365:AY367"/>
    <mergeCell ref="AZ380:BA381"/>
    <mergeCell ref="AT381:AY382"/>
    <mergeCell ref="M382:N382"/>
    <mergeCell ref="Z382:AA382"/>
    <mergeCell ref="AL382:AM382"/>
    <mergeCell ref="AZ382:BA382"/>
    <mergeCell ref="Z380:AA381"/>
    <mergeCell ref="AB380:AG382"/>
    <mergeCell ref="AH380:AK382"/>
    <mergeCell ref="AL380:AM381"/>
    <mergeCell ref="AN380:AS382"/>
    <mergeCell ref="AT380:AY380"/>
    <mergeCell ref="K373:AA373"/>
    <mergeCell ref="AI373:AY373"/>
    <mergeCell ref="AN374:AS376"/>
    <mergeCell ref="AT374:AW376"/>
    <mergeCell ref="AX374:AY376"/>
    <mergeCell ref="D395:I397"/>
    <mergeCell ref="J395:AF396"/>
    <mergeCell ref="AG395:AL397"/>
    <mergeCell ref="AM395:AR397"/>
    <mergeCell ref="AS395:AX397"/>
    <mergeCell ref="AY395:BD397"/>
    <mergeCell ref="J397:AF397"/>
    <mergeCell ref="AS387:BA387"/>
    <mergeCell ref="BB387:BH387"/>
    <mergeCell ref="BI387:BK387"/>
    <mergeCell ref="D392:I394"/>
    <mergeCell ref="J392:AF394"/>
    <mergeCell ref="AG392:AL394"/>
    <mergeCell ref="AM392:AR394"/>
    <mergeCell ref="AS392:AX394"/>
    <mergeCell ref="AY392:BD394"/>
    <mergeCell ref="C383:N383"/>
    <mergeCell ref="P383:AM383"/>
    <mergeCell ref="AM384:AU386"/>
    <mergeCell ref="AV384:BB386"/>
    <mergeCell ref="BC384:BE385"/>
    <mergeCell ref="BC386:BE386"/>
    <mergeCell ref="C380:H382"/>
    <mergeCell ref="I380:L382"/>
    <mergeCell ref="M380:N381"/>
    <mergeCell ref="P380:U382"/>
    <mergeCell ref="V380:Y382"/>
    <mergeCell ref="AY411:BD413"/>
    <mergeCell ref="D414:I416"/>
    <mergeCell ref="J414:AF415"/>
    <mergeCell ref="AG414:AL416"/>
    <mergeCell ref="AM414:AR416"/>
    <mergeCell ref="AS414:AX416"/>
    <mergeCell ref="AY414:BD416"/>
    <mergeCell ref="J416:AF416"/>
    <mergeCell ref="D400:BD400"/>
    <mergeCell ref="F401:BG402"/>
    <mergeCell ref="F403:BF405"/>
    <mergeCell ref="F406:BF407"/>
    <mergeCell ref="D408:BF408"/>
    <mergeCell ref="D411:I413"/>
    <mergeCell ref="J411:AF413"/>
    <mergeCell ref="AG411:AL413"/>
    <mergeCell ref="AM411:AR413"/>
    <mergeCell ref="AS411:AX413"/>
    <mergeCell ref="D429:I431"/>
    <mergeCell ref="J429:AF430"/>
    <mergeCell ref="AG429:AL431"/>
    <mergeCell ref="AM429:AR431"/>
    <mergeCell ref="AS429:AX431"/>
    <mergeCell ref="AY429:BD431"/>
    <mergeCell ref="J431:AF431"/>
    <mergeCell ref="D417:BD417"/>
    <mergeCell ref="F418:BG419"/>
    <mergeCell ref="F420:BF421"/>
    <mergeCell ref="F422:BF423"/>
    <mergeCell ref="D426:I428"/>
    <mergeCell ref="J426:AF428"/>
    <mergeCell ref="AG426:AL428"/>
    <mergeCell ref="AM426:AR428"/>
    <mergeCell ref="AS426:AX428"/>
    <mergeCell ref="AY426:BD428"/>
    <mergeCell ref="D441:I443"/>
    <mergeCell ref="J441:AF442"/>
    <mergeCell ref="AG441:AL443"/>
    <mergeCell ref="AM441:AR443"/>
    <mergeCell ref="AS441:AX443"/>
    <mergeCell ref="AY441:BD443"/>
    <mergeCell ref="J443:AF443"/>
    <mergeCell ref="D438:I440"/>
    <mergeCell ref="J438:AF439"/>
    <mergeCell ref="AG438:AL440"/>
    <mergeCell ref="AM438:AR440"/>
    <mergeCell ref="AS438:AX440"/>
    <mergeCell ref="AY438:BD440"/>
    <mergeCell ref="J440:AF440"/>
    <mergeCell ref="D435:I437"/>
    <mergeCell ref="J435:AF437"/>
    <mergeCell ref="AG435:AL437"/>
    <mergeCell ref="AM435:AR437"/>
    <mergeCell ref="AS435:AX437"/>
    <mergeCell ref="AY435:BD437"/>
    <mergeCell ref="D459:BF459"/>
    <mergeCell ref="D460:BF461"/>
    <mergeCell ref="D466:R468"/>
    <mergeCell ref="S466:AF468"/>
    <mergeCell ref="AG466:AM468"/>
    <mergeCell ref="AN466:AS468"/>
    <mergeCell ref="AT466:AY468"/>
    <mergeCell ref="AZ466:BE468"/>
    <mergeCell ref="AZ450:BE452"/>
    <mergeCell ref="D453:R458"/>
    <mergeCell ref="S453:AF457"/>
    <mergeCell ref="AG453:AM458"/>
    <mergeCell ref="AN453:AS458"/>
    <mergeCell ref="AT453:AY458"/>
    <mergeCell ref="AZ453:BE458"/>
    <mergeCell ref="S458:AF458"/>
    <mergeCell ref="AN444:AX444"/>
    <mergeCell ref="AY444:BB444"/>
    <mergeCell ref="BC444:BD444"/>
    <mergeCell ref="D445:BD445"/>
    <mergeCell ref="D446:BD446"/>
    <mergeCell ref="D450:R452"/>
    <mergeCell ref="S450:AF452"/>
    <mergeCell ref="AG450:AM452"/>
    <mergeCell ref="AN450:AS452"/>
    <mergeCell ref="AT450:AY452"/>
    <mergeCell ref="AZ473:BE475"/>
    <mergeCell ref="D476:O478"/>
    <mergeCell ref="P476:R478"/>
    <mergeCell ref="S476:AF477"/>
    <mergeCell ref="AG476:AM478"/>
    <mergeCell ref="AN476:AS478"/>
    <mergeCell ref="AT476:AY478"/>
    <mergeCell ref="AZ476:BE478"/>
    <mergeCell ref="S478:AF478"/>
    <mergeCell ref="D473:O475"/>
    <mergeCell ref="P473:R475"/>
    <mergeCell ref="S473:AF475"/>
    <mergeCell ref="AG473:AM475"/>
    <mergeCell ref="AN473:AS475"/>
    <mergeCell ref="AT473:AY475"/>
    <mergeCell ref="D469:R471"/>
    <mergeCell ref="S469:AF470"/>
    <mergeCell ref="AG469:AM471"/>
    <mergeCell ref="AN469:AS471"/>
    <mergeCell ref="AT469:AY471"/>
    <mergeCell ref="AZ469:BE471"/>
    <mergeCell ref="S471:AF471"/>
    <mergeCell ref="D490:Z492"/>
    <mergeCell ref="AA490:AF492"/>
    <mergeCell ref="AG490:AM492"/>
    <mergeCell ref="AN490:AT492"/>
    <mergeCell ref="AU490:AZ492"/>
    <mergeCell ref="BA491:BF492"/>
    <mergeCell ref="AZ479:BE481"/>
    <mergeCell ref="S481:AF481"/>
    <mergeCell ref="D482:AH484"/>
    <mergeCell ref="AI482:AT484"/>
    <mergeCell ref="AU482:BE484"/>
    <mergeCell ref="D485:BG485"/>
    <mergeCell ref="D479:O481"/>
    <mergeCell ref="P479:R481"/>
    <mergeCell ref="S479:AF480"/>
    <mergeCell ref="AG479:AM481"/>
    <mergeCell ref="AN479:AS481"/>
    <mergeCell ref="AT479:AY481"/>
    <mergeCell ref="D497:Z498"/>
    <mergeCell ref="AA497:AF498"/>
    <mergeCell ref="AG497:AM498"/>
    <mergeCell ref="AN497:AT498"/>
    <mergeCell ref="AU497:AZ498"/>
    <mergeCell ref="BA497:BF498"/>
    <mergeCell ref="BE493:BF494"/>
    <mergeCell ref="BG493:BH494"/>
    <mergeCell ref="D495:Z496"/>
    <mergeCell ref="AA495:AF496"/>
    <mergeCell ref="AG495:AM496"/>
    <mergeCell ref="AN495:AT496"/>
    <mergeCell ref="AU495:AZ496"/>
    <mergeCell ref="BA495:BF496"/>
    <mergeCell ref="D493:Z494"/>
    <mergeCell ref="AA493:AF494"/>
    <mergeCell ref="AG493:AM494"/>
    <mergeCell ref="AN493:AT494"/>
    <mergeCell ref="AU493:AZ494"/>
    <mergeCell ref="BA493:BD494"/>
    <mergeCell ref="D508:Z509"/>
    <mergeCell ref="AA508:AF509"/>
    <mergeCell ref="AG508:AM509"/>
    <mergeCell ref="AN508:AT509"/>
    <mergeCell ref="AU508:AZ509"/>
    <mergeCell ref="D515:J517"/>
    <mergeCell ref="K515:Z516"/>
    <mergeCell ref="AA515:AF517"/>
    <mergeCell ref="AG515:AM517"/>
    <mergeCell ref="AN515:AT517"/>
    <mergeCell ref="D500:BE500"/>
    <mergeCell ref="D501:BF501"/>
    <mergeCell ref="D505:Z507"/>
    <mergeCell ref="AA505:AF507"/>
    <mergeCell ref="AG505:AM507"/>
    <mergeCell ref="AN505:AT507"/>
    <mergeCell ref="AU505:AZ507"/>
    <mergeCell ref="D526:J528"/>
    <mergeCell ref="K526:Z527"/>
    <mergeCell ref="AA526:AF528"/>
    <mergeCell ref="AG526:AM528"/>
    <mergeCell ref="AN526:AT528"/>
    <mergeCell ref="AU526:AZ528"/>
    <mergeCell ref="K528:Z528"/>
    <mergeCell ref="D523:J525"/>
    <mergeCell ref="K523:Z524"/>
    <mergeCell ref="AA523:AF525"/>
    <mergeCell ref="AG523:AM525"/>
    <mergeCell ref="AN523:AT525"/>
    <mergeCell ref="AU523:AZ525"/>
    <mergeCell ref="K525:Z525"/>
    <mergeCell ref="AU515:AZ517"/>
    <mergeCell ref="K517:Z517"/>
    <mergeCell ref="D518:J520"/>
    <mergeCell ref="K518:Z519"/>
    <mergeCell ref="AA518:AF520"/>
    <mergeCell ref="AG518:AM520"/>
    <mergeCell ref="AN518:AT520"/>
    <mergeCell ref="AU518:AZ520"/>
    <mergeCell ref="K520:Z520"/>
    <mergeCell ref="D543:Z544"/>
    <mergeCell ref="AA543:AF544"/>
    <mergeCell ref="AG543:AM544"/>
    <mergeCell ref="AN543:AT544"/>
    <mergeCell ref="AU543:AZ544"/>
    <mergeCell ref="D545:Z546"/>
    <mergeCell ref="AA545:AF546"/>
    <mergeCell ref="AG545:AM546"/>
    <mergeCell ref="AN545:AT546"/>
    <mergeCell ref="AU545:AZ546"/>
    <mergeCell ref="U534:BC534"/>
    <mergeCell ref="U535:BD535"/>
    <mergeCell ref="U536:BE536"/>
    <mergeCell ref="A538:AT538"/>
    <mergeCell ref="D540:Z542"/>
    <mergeCell ref="AA540:AF542"/>
    <mergeCell ref="AG540:AM542"/>
    <mergeCell ref="AN540:AT542"/>
    <mergeCell ref="AU540:AZ542"/>
    <mergeCell ref="BA540:BF546"/>
    <mergeCell ref="BA554:BF558"/>
    <mergeCell ref="D557:Z558"/>
    <mergeCell ref="AA557:AF558"/>
    <mergeCell ref="AG557:AM558"/>
    <mergeCell ref="AN557:AT558"/>
    <mergeCell ref="AU557:AZ558"/>
    <mergeCell ref="AU551:AZ552"/>
    <mergeCell ref="D554:Z556"/>
    <mergeCell ref="AA554:AF556"/>
    <mergeCell ref="AG554:AM556"/>
    <mergeCell ref="AN554:AT556"/>
    <mergeCell ref="AU554:AZ556"/>
    <mergeCell ref="D548:Z550"/>
    <mergeCell ref="AA548:AF550"/>
    <mergeCell ref="AG548:AM550"/>
    <mergeCell ref="AN548:AT550"/>
    <mergeCell ref="AU548:AZ550"/>
    <mergeCell ref="BA548:BF552"/>
    <mergeCell ref="D551:Z552"/>
    <mergeCell ref="AA551:AF552"/>
    <mergeCell ref="AG551:AM552"/>
    <mergeCell ref="AN551:AT552"/>
    <mergeCell ref="D570:S571"/>
    <mergeCell ref="T570:AB571"/>
    <mergeCell ref="AC570:AH571"/>
    <mergeCell ref="AI570:AN571"/>
    <mergeCell ref="AO570:AT571"/>
    <mergeCell ref="AU570:BA571"/>
    <mergeCell ref="D568:S569"/>
    <mergeCell ref="T568:AB569"/>
    <mergeCell ref="AC568:AH569"/>
    <mergeCell ref="AI568:AN569"/>
    <mergeCell ref="AO568:AT569"/>
    <mergeCell ref="AU568:BA569"/>
    <mergeCell ref="D559:BF559"/>
    <mergeCell ref="B563:BE563"/>
    <mergeCell ref="D565:S567"/>
    <mergeCell ref="T565:AB567"/>
    <mergeCell ref="AC565:AH567"/>
    <mergeCell ref="AI565:AN567"/>
    <mergeCell ref="AO565:AT567"/>
    <mergeCell ref="AU565:BA567"/>
    <mergeCell ref="D576:S577"/>
    <mergeCell ref="T576:AB577"/>
    <mergeCell ref="AC576:AH577"/>
    <mergeCell ref="AI576:AN577"/>
    <mergeCell ref="AO576:AT577"/>
    <mergeCell ref="AU576:BA577"/>
    <mergeCell ref="D574:S575"/>
    <mergeCell ref="T574:AB575"/>
    <mergeCell ref="AC574:AH575"/>
    <mergeCell ref="AI574:AN575"/>
    <mergeCell ref="AO574:AT575"/>
    <mergeCell ref="AU574:BA575"/>
    <mergeCell ref="D572:S573"/>
    <mergeCell ref="T572:AB573"/>
    <mergeCell ref="AC572:AH573"/>
    <mergeCell ref="AI572:AN573"/>
    <mergeCell ref="AO572:AT573"/>
    <mergeCell ref="AU572:BA573"/>
    <mergeCell ref="D587:W588"/>
    <mergeCell ref="X587:AB588"/>
    <mergeCell ref="AC587:AD588"/>
    <mergeCell ref="AE587:AL588"/>
    <mergeCell ref="AT587:AZ588"/>
    <mergeCell ref="D589:W590"/>
    <mergeCell ref="X589:AB590"/>
    <mergeCell ref="AC589:AD590"/>
    <mergeCell ref="AE589:AL590"/>
    <mergeCell ref="AT589:AX590"/>
    <mergeCell ref="D578:AS578"/>
    <mergeCell ref="AT578:BA579"/>
    <mergeCell ref="D579:AS579"/>
    <mergeCell ref="AT580:AY581"/>
    <mergeCell ref="AZ580:BA581"/>
    <mergeCell ref="D584:W586"/>
    <mergeCell ref="X584:AD586"/>
    <mergeCell ref="AE584:AL586"/>
    <mergeCell ref="AM584:AS586"/>
    <mergeCell ref="E605:AA605"/>
    <mergeCell ref="AE606:AL606"/>
    <mergeCell ref="E607:BE607"/>
    <mergeCell ref="G608:R608"/>
    <mergeCell ref="AD599:BF599"/>
    <mergeCell ref="D600:W600"/>
    <mergeCell ref="AD600:AW600"/>
    <mergeCell ref="D601:Q602"/>
    <mergeCell ref="U601:Z602"/>
    <mergeCell ref="AD601:AQ602"/>
    <mergeCell ref="AT601:BC601"/>
    <mergeCell ref="AY589:AZ590"/>
    <mergeCell ref="D591:AZ591"/>
    <mergeCell ref="D592:AZ592"/>
    <mergeCell ref="D597:Q598"/>
    <mergeCell ref="U597:Z598"/>
    <mergeCell ref="AD597:AQ598"/>
  </mergeCells>
  <phoneticPr fontId="6"/>
  <conditionalFormatting sqref="C341 A341 AN387:AR387 C383:C386 B387 O383:P387 BL387:IV387 A432:C432 BK432:IV432 J398:U399 BK392:IV400 A392:C400 D395:I399 A408:C408 BL408:IV408 E561:IV561 B561:C561">
    <cfRule type="expression" dxfId="133" priority="54" stopIfTrue="1">
      <formula>"sum"</formula>
    </cfRule>
  </conditionalFormatting>
  <conditionalFormatting sqref="A342:C342 D341:IV341 BF342:IV342">
    <cfRule type="expression" dxfId="132" priority="53" stopIfTrue="1">
      <formula>"sum"</formula>
    </cfRule>
  </conditionalFormatting>
  <conditionalFormatting sqref="A364 C364">
    <cfRule type="expression" dxfId="131" priority="52" stopIfTrue="1">
      <formula>"sum"</formula>
    </cfRule>
  </conditionalFormatting>
  <conditionalFormatting sqref="D364:IV364">
    <cfRule type="expression" dxfId="130" priority="51" stopIfTrue="1">
      <formula>"sum"</formula>
    </cfRule>
  </conditionalFormatting>
  <conditionalFormatting sqref="A378:XFD378">
    <cfRule type="expression" dxfId="129" priority="50" stopIfTrue="1">
      <formula>"sum"</formula>
    </cfRule>
  </conditionalFormatting>
  <conditionalFormatting sqref="A379:XFD379">
    <cfRule type="expression" dxfId="128" priority="49" stopIfTrue="1">
      <formula>"sum"</formula>
    </cfRule>
  </conditionalFormatting>
  <conditionalFormatting sqref="AN383:IV383 BH380:IV382 BF384:IV386">
    <cfRule type="expression" dxfId="127" priority="48" stopIfTrue="1">
      <formula>"sum"</formula>
    </cfRule>
  </conditionalFormatting>
  <conditionalFormatting sqref="A447:IV447">
    <cfRule type="expression" dxfId="126" priority="47" stopIfTrue="1">
      <formula>"sum"</formula>
    </cfRule>
  </conditionalFormatting>
  <conditionalFormatting sqref="AI482 AU482">
    <cfRule type="expression" dxfId="125" priority="46" stopIfTrue="1">
      <formula>"sum"</formula>
    </cfRule>
  </conditionalFormatting>
  <conditionalFormatting sqref="J441:AX443">
    <cfRule type="expression" dxfId="124" priority="39" stopIfTrue="1">
      <formula>"sum"</formula>
    </cfRule>
  </conditionalFormatting>
  <conditionalFormatting sqref="A433:IV433">
    <cfRule type="expression" dxfId="123" priority="42" stopIfTrue="1">
      <formula>"sum"</formula>
    </cfRule>
  </conditionalFormatting>
  <conditionalFormatting sqref="D438:I440 J435:AL437 AS435:IV437 BE438:IV440 A435:C440 A444:C446 C434:IV434 BE445:IV446 AN444 AY444:IV444">
    <cfRule type="expression" dxfId="122" priority="45" stopIfTrue="1">
      <formula>"sum"</formula>
    </cfRule>
  </conditionalFormatting>
  <conditionalFormatting sqref="AY438:BD440">
    <cfRule type="expression" dxfId="121" priority="44" stopIfTrue="1">
      <formula>"sum"</formula>
    </cfRule>
  </conditionalFormatting>
  <conditionalFormatting sqref="J438:AX440">
    <cfRule type="expression" dxfId="120" priority="43" stopIfTrue="1">
      <formula>"sum"</formula>
    </cfRule>
  </conditionalFormatting>
  <conditionalFormatting sqref="BE441:IV443 A441:I443">
    <cfRule type="expression" dxfId="119" priority="41" stopIfTrue="1">
      <formula>"sum"</formula>
    </cfRule>
  </conditionalFormatting>
  <conditionalFormatting sqref="AY441:BD443">
    <cfRule type="expression" dxfId="118" priority="40" stopIfTrue="1">
      <formula>"sum"</formula>
    </cfRule>
  </conditionalFormatting>
  <conditionalFormatting sqref="C329:IV329 A329 A339:IV340">
    <cfRule type="expression" dxfId="117" priority="38" stopIfTrue="1">
      <formula>"sum"</formula>
    </cfRule>
  </conditionalFormatting>
  <conditionalFormatting sqref="A337:IV337 BO338:IV338">
    <cfRule type="expression" dxfId="116" priority="37" stopIfTrue="1">
      <formula>"sum"</formula>
    </cfRule>
  </conditionalFormatting>
  <conditionalFormatting sqref="A338:BN338">
    <cfRule type="expression" dxfId="115" priority="36" stopIfTrue="1">
      <formula>"sum"</formula>
    </cfRule>
  </conditionalFormatting>
  <conditionalFormatting sqref="BE411:BJ413">
    <cfRule type="expression" dxfId="114" priority="24" stopIfTrue="1">
      <formula>"sum"</formula>
    </cfRule>
  </conditionalFormatting>
  <conditionalFormatting sqref="J429:AL431">
    <cfRule type="expression" dxfId="113" priority="18" stopIfTrue="1">
      <formula>"sum"</formula>
    </cfRule>
  </conditionalFormatting>
  <conditionalFormatting sqref="BI390">
    <cfRule type="expression" dxfId="112" priority="35" stopIfTrue="1">
      <formula>"sum"</formula>
    </cfRule>
  </conditionalFormatting>
  <conditionalFormatting sqref="J395:AL397">
    <cfRule type="expression" dxfId="111" priority="32" stopIfTrue="1">
      <formula>"sum"</formula>
    </cfRule>
  </conditionalFormatting>
  <conditionalFormatting sqref="J392:AL394 AS392:BD394">
    <cfRule type="expression" dxfId="110" priority="34" stopIfTrue="1">
      <formula>"sum"</formula>
    </cfRule>
  </conditionalFormatting>
  <conditionalFormatting sqref="AY395:BD397">
    <cfRule type="expression" dxfId="109" priority="33" stopIfTrue="1">
      <formula>"sum"</formula>
    </cfRule>
  </conditionalFormatting>
  <conditionalFormatting sqref="BE392:BJ394">
    <cfRule type="expression" dxfId="108" priority="31" stopIfTrue="1">
      <formula>"sum"</formula>
    </cfRule>
  </conditionalFormatting>
  <conditionalFormatting sqref="BE395">
    <cfRule type="expression" dxfId="107" priority="30" stopIfTrue="1">
      <formula>"sum"</formula>
    </cfRule>
  </conditionalFormatting>
  <conditionalFormatting sqref="AM395:AX397">
    <cfRule type="expression" dxfId="106" priority="29" stopIfTrue="1">
      <formula>"sum"</formula>
    </cfRule>
  </conditionalFormatting>
  <conditionalFormatting sqref="A411:C417 BK411:IV417">
    <cfRule type="expression" dxfId="105" priority="28" stopIfTrue="1">
      <formula>"sum"</formula>
    </cfRule>
  </conditionalFormatting>
  <conditionalFormatting sqref="AM429:AX431">
    <cfRule type="expression" dxfId="104" priority="15" stopIfTrue="1">
      <formula>"sum"</formula>
    </cfRule>
  </conditionalFormatting>
  <conditionalFormatting sqref="J414:AL416">
    <cfRule type="expression" dxfId="103" priority="25" stopIfTrue="1">
      <formula>"sum"</formula>
    </cfRule>
  </conditionalFormatting>
  <conditionalFormatting sqref="D414:I416 J411:AL413 AS411:BD413 D417">
    <cfRule type="expression" dxfId="102" priority="27" stopIfTrue="1">
      <formula>"sum"</formula>
    </cfRule>
  </conditionalFormatting>
  <conditionalFormatting sqref="AY414:BD416">
    <cfRule type="expression" dxfId="101" priority="26" stopIfTrue="1">
      <formula>"sum"</formula>
    </cfRule>
  </conditionalFormatting>
  <conditionalFormatting sqref="BE414">
    <cfRule type="expression" dxfId="100" priority="23" stopIfTrue="1">
      <formula>"sum"</formula>
    </cfRule>
  </conditionalFormatting>
  <conditionalFormatting sqref="AM414:AX416">
    <cfRule type="expression" dxfId="99" priority="22" stopIfTrue="1">
      <formula>"sum"</formula>
    </cfRule>
  </conditionalFormatting>
  <conditionalFormatting sqref="BE426:BJ428">
    <cfRule type="expression" dxfId="98" priority="17" stopIfTrue="1">
      <formula>"sum"</formula>
    </cfRule>
  </conditionalFormatting>
  <conditionalFormatting sqref="A426:C431 BK426:IV431">
    <cfRule type="expression" dxfId="97" priority="21" stopIfTrue="1">
      <formula>"sum"</formula>
    </cfRule>
  </conditionalFormatting>
  <conditionalFormatting sqref="D429:I431 J426:AL428 AS426:BD428">
    <cfRule type="expression" dxfId="96" priority="20" stopIfTrue="1">
      <formula>"sum"</formula>
    </cfRule>
  </conditionalFormatting>
  <conditionalFormatting sqref="AY429:BD431">
    <cfRule type="expression" dxfId="95" priority="19" stopIfTrue="1">
      <formula>"sum"</formula>
    </cfRule>
  </conditionalFormatting>
  <conditionalFormatting sqref="BE429">
    <cfRule type="expression" dxfId="94" priority="16" stopIfTrue="1">
      <formula>"sum"</formula>
    </cfRule>
  </conditionalFormatting>
  <conditionalFormatting sqref="BI387">
    <cfRule type="expression" dxfId="93" priority="14" stopIfTrue="1">
      <formula>"sum"</formula>
    </cfRule>
  </conditionalFormatting>
  <conditionalFormatting sqref="AG361 W361 AC361">
    <cfRule type="expression" dxfId="92" priority="12" stopIfTrue="1">
      <formula>"sum"</formula>
    </cfRule>
  </conditionalFormatting>
  <conditionalFormatting sqref="AX374 AN374 AT374">
    <cfRule type="expression" dxfId="91" priority="11" stopIfTrue="1">
      <formula>"sum"</formula>
    </cfRule>
  </conditionalFormatting>
  <conditionalFormatting sqref="AI361 AU361">
    <cfRule type="expression" dxfId="90" priority="13" stopIfTrue="1">
      <formula>"sum"</formula>
    </cfRule>
  </conditionalFormatting>
  <conditionalFormatting sqref="AM384 AV384 BC386 BC384">
    <cfRule type="expression" dxfId="89" priority="10" stopIfTrue="1">
      <formula>"sum"</formula>
    </cfRule>
  </conditionalFormatting>
  <conditionalFormatting sqref="A401:D407 BL401:IV407">
    <cfRule type="expression" dxfId="88" priority="9" stopIfTrue="1">
      <formula>"sum"</formula>
    </cfRule>
  </conditionalFormatting>
  <conditionalFormatting sqref="F401">
    <cfRule type="expression" dxfId="87" priority="8" stopIfTrue="1">
      <formula>"sum"</formula>
    </cfRule>
  </conditionalFormatting>
  <conditionalFormatting sqref="BL420:IV423 A420:D423">
    <cfRule type="expression" dxfId="86" priority="7" stopIfTrue="1">
      <formula>"sum"</formula>
    </cfRule>
  </conditionalFormatting>
  <conditionalFormatting sqref="BL418:IV419 A418:D419">
    <cfRule type="expression" dxfId="85" priority="6" stopIfTrue="1">
      <formula>"sum"</formula>
    </cfRule>
  </conditionalFormatting>
  <conditionalFormatting sqref="F418">
    <cfRule type="expression" dxfId="84" priority="5" stopIfTrue="1">
      <formula>"sum"</formula>
    </cfRule>
  </conditionalFormatting>
  <conditionalFormatting sqref="A562:IV562 A561">
    <cfRule type="expression" dxfId="83" priority="4" stopIfTrue="1">
      <formula>"sum"</formula>
    </cfRule>
  </conditionalFormatting>
  <conditionalFormatting sqref="D400">
    <cfRule type="expression" dxfId="82" priority="3" stopIfTrue="1">
      <formula>"sum"</formula>
    </cfRule>
  </conditionalFormatting>
  <conditionalFormatting sqref="BZ12">
    <cfRule type="expression" dxfId="81" priority="2">
      <formula>CELL("protect",A1)=0</formula>
    </cfRule>
  </conditionalFormatting>
  <conditionalFormatting sqref="BL315:IV316 A315:D316">
    <cfRule type="expression" dxfId="80" priority="1" stopIfTrue="1">
      <formula>"sum"</formula>
    </cfRule>
  </conditionalFormatting>
  <printOptions horizontalCentered="1"/>
  <pageMargins left="0.39370078740157483" right="0.39370078740157483" top="0.43307086614173229" bottom="0.23622047244094491" header="0.51181102362204722" footer="0.31496062992125984"/>
  <pageSetup paperSize="9" scale="73" orientation="portrait" r:id="rId1"/>
  <headerFooter alignWithMargins="0"/>
  <rowBreaks count="8" manualBreakCount="8">
    <brk id="100" max="58" man="1"/>
    <brk id="156" max="58" man="1"/>
    <brk id="211" max="58" man="1"/>
    <brk id="287" max="58" man="1"/>
    <brk id="363" max="58" man="1"/>
    <brk id="432" max="58" man="1"/>
    <brk id="486" max="58" man="1"/>
    <brk id="558"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4</xdr:col>
                    <xdr:colOff>19050</xdr:colOff>
                    <xdr:row>345</xdr:row>
                    <xdr:rowOff>0</xdr:rowOff>
                  </from>
                  <to>
                    <xdr:col>9</xdr:col>
                    <xdr:colOff>85725</xdr:colOff>
                    <xdr:row>346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4</xdr:col>
                    <xdr:colOff>19050</xdr:colOff>
                    <xdr:row>345</xdr:row>
                    <xdr:rowOff>180975</xdr:rowOff>
                  </from>
                  <to>
                    <xdr:col>9</xdr:col>
                    <xdr:colOff>85725</xdr:colOff>
                    <xdr:row>347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19050</xdr:colOff>
                    <xdr:row>347</xdr:row>
                    <xdr:rowOff>0</xdr:rowOff>
                  </from>
                  <to>
                    <xdr:col>9</xdr:col>
                    <xdr:colOff>95250</xdr:colOff>
                    <xdr:row>348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291</xdr:row>
                    <xdr:rowOff>123825</xdr:rowOff>
                  </from>
                  <to>
                    <xdr:col>9</xdr:col>
                    <xdr:colOff>47625</xdr:colOff>
                    <xdr:row>293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29</xdr:col>
                    <xdr:colOff>133350</xdr:colOff>
                    <xdr:row>215</xdr:row>
                    <xdr:rowOff>152400</xdr:rowOff>
                  </from>
                  <to>
                    <xdr:col>38</xdr:col>
                    <xdr:colOff>28575</xdr:colOff>
                    <xdr:row>217</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29</xdr:col>
                    <xdr:colOff>133350</xdr:colOff>
                    <xdr:row>216</xdr:row>
                    <xdr:rowOff>152400</xdr:rowOff>
                  </from>
                  <to>
                    <xdr:col>36</xdr:col>
                    <xdr:colOff>66675</xdr:colOff>
                    <xdr:row>218</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29</xdr:col>
                    <xdr:colOff>133350</xdr:colOff>
                    <xdr:row>217</xdr:row>
                    <xdr:rowOff>161925</xdr:rowOff>
                  </from>
                  <to>
                    <xdr:col>36</xdr:col>
                    <xdr:colOff>19050</xdr:colOff>
                    <xdr:row>219</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209550</xdr:colOff>
                    <xdr:row>162</xdr:row>
                    <xdr:rowOff>0</xdr:rowOff>
                  </from>
                  <to>
                    <xdr:col>9</xdr:col>
                    <xdr:colOff>114300</xdr:colOff>
                    <xdr:row>163</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209550</xdr:colOff>
                    <xdr:row>163</xdr:row>
                    <xdr:rowOff>0</xdr:rowOff>
                  </from>
                  <to>
                    <xdr:col>9</xdr:col>
                    <xdr:colOff>95250</xdr:colOff>
                    <xdr:row>164</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209550</xdr:colOff>
                    <xdr:row>163</xdr:row>
                    <xdr:rowOff>190500</xdr:rowOff>
                  </from>
                  <to>
                    <xdr:col>5</xdr:col>
                    <xdr:colOff>28575</xdr:colOff>
                    <xdr:row>165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4</xdr:col>
                    <xdr:colOff>19050</xdr:colOff>
                    <xdr:row>348</xdr:row>
                    <xdr:rowOff>0</xdr:rowOff>
                  </from>
                  <to>
                    <xdr:col>13</xdr:col>
                    <xdr:colOff>95250</xdr:colOff>
                    <xdr:row>349</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4</xdr:col>
                    <xdr:colOff>19050</xdr:colOff>
                    <xdr:row>348</xdr:row>
                    <xdr:rowOff>180975</xdr:rowOff>
                  </from>
                  <to>
                    <xdr:col>13</xdr:col>
                    <xdr:colOff>95250</xdr:colOff>
                    <xdr:row>350</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4</xdr:col>
                    <xdr:colOff>19050</xdr:colOff>
                    <xdr:row>350</xdr:row>
                    <xdr:rowOff>0</xdr:rowOff>
                  </from>
                  <to>
                    <xdr:col>13</xdr:col>
                    <xdr:colOff>114300</xdr:colOff>
                    <xdr:row>351</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4</xdr:col>
                    <xdr:colOff>19050</xdr:colOff>
                    <xdr:row>351</xdr:row>
                    <xdr:rowOff>0</xdr:rowOff>
                  </from>
                  <to>
                    <xdr:col>13</xdr:col>
                    <xdr:colOff>95250</xdr:colOff>
                    <xdr:row>352</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xdr:col>
                    <xdr:colOff>19050</xdr:colOff>
                    <xdr:row>351</xdr:row>
                    <xdr:rowOff>190500</xdr:rowOff>
                  </from>
                  <to>
                    <xdr:col>13</xdr:col>
                    <xdr:colOff>95250</xdr:colOff>
                    <xdr:row>353</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4</xdr:col>
                    <xdr:colOff>19050</xdr:colOff>
                    <xdr:row>353</xdr:row>
                    <xdr:rowOff>0</xdr:rowOff>
                  </from>
                  <to>
                    <xdr:col>13</xdr:col>
                    <xdr:colOff>114300</xdr:colOff>
                    <xdr:row>354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4</xdr:col>
                    <xdr:colOff>19050</xdr:colOff>
                    <xdr:row>354</xdr:row>
                    <xdr:rowOff>0</xdr:rowOff>
                  </from>
                  <to>
                    <xdr:col>13</xdr:col>
                    <xdr:colOff>95250</xdr:colOff>
                    <xdr:row>355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4</xdr:col>
                    <xdr:colOff>19050</xdr:colOff>
                    <xdr:row>354</xdr:row>
                    <xdr:rowOff>190500</xdr:rowOff>
                  </from>
                  <to>
                    <xdr:col>13</xdr:col>
                    <xdr:colOff>95250</xdr:colOff>
                    <xdr:row>356</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4</xdr:col>
                    <xdr:colOff>19050</xdr:colOff>
                    <xdr:row>356</xdr:row>
                    <xdr:rowOff>0</xdr:rowOff>
                  </from>
                  <to>
                    <xdr:col>13</xdr:col>
                    <xdr:colOff>114300</xdr:colOff>
                    <xdr:row>357</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4</xdr:col>
                    <xdr:colOff>19050</xdr:colOff>
                    <xdr:row>357</xdr:row>
                    <xdr:rowOff>0</xdr:rowOff>
                  </from>
                  <to>
                    <xdr:col>13</xdr:col>
                    <xdr:colOff>95250</xdr:colOff>
                    <xdr:row>358</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4</xdr:col>
                    <xdr:colOff>19050</xdr:colOff>
                    <xdr:row>357</xdr:row>
                    <xdr:rowOff>180975</xdr:rowOff>
                  </from>
                  <to>
                    <xdr:col>13</xdr:col>
                    <xdr:colOff>95250</xdr:colOff>
                    <xdr:row>359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4</xdr:col>
                    <xdr:colOff>19050</xdr:colOff>
                    <xdr:row>358</xdr:row>
                    <xdr:rowOff>180975</xdr:rowOff>
                  </from>
                  <to>
                    <xdr:col>13</xdr:col>
                    <xdr:colOff>114300</xdr:colOff>
                    <xdr:row>360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3</xdr:col>
                    <xdr:colOff>47625</xdr:colOff>
                    <xdr:row>474</xdr:row>
                    <xdr:rowOff>171450</xdr:rowOff>
                  </from>
                  <to>
                    <xdr:col>15</xdr:col>
                    <xdr:colOff>76200</xdr:colOff>
                    <xdr:row>476</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3</xdr:col>
                    <xdr:colOff>47625</xdr:colOff>
                    <xdr:row>475</xdr:row>
                    <xdr:rowOff>161925</xdr:rowOff>
                  </from>
                  <to>
                    <xdr:col>15</xdr:col>
                    <xdr:colOff>57150</xdr:colOff>
                    <xdr:row>476</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3</xdr:col>
                    <xdr:colOff>47625</xdr:colOff>
                    <xdr:row>476</xdr:row>
                    <xdr:rowOff>152400</xdr:rowOff>
                  </from>
                  <to>
                    <xdr:col>14</xdr:col>
                    <xdr:colOff>76200</xdr:colOff>
                    <xdr:row>478</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57150</xdr:colOff>
                    <xdr:row>477</xdr:row>
                    <xdr:rowOff>180975</xdr:rowOff>
                  </from>
                  <to>
                    <xdr:col>15</xdr:col>
                    <xdr:colOff>95250</xdr:colOff>
                    <xdr:row>479</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3</xdr:col>
                    <xdr:colOff>57150</xdr:colOff>
                    <xdr:row>478</xdr:row>
                    <xdr:rowOff>171450</xdr:rowOff>
                  </from>
                  <to>
                    <xdr:col>15</xdr:col>
                    <xdr:colOff>76200</xdr:colOff>
                    <xdr:row>480</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3</xdr:col>
                    <xdr:colOff>57150</xdr:colOff>
                    <xdr:row>479</xdr:row>
                    <xdr:rowOff>171450</xdr:rowOff>
                  </from>
                  <to>
                    <xdr:col>14</xdr:col>
                    <xdr:colOff>95250</xdr:colOff>
                    <xdr:row>481</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47625</xdr:colOff>
                    <xdr:row>533</xdr:row>
                    <xdr:rowOff>0</xdr:rowOff>
                  </from>
                  <to>
                    <xdr:col>20</xdr:col>
                    <xdr:colOff>0</xdr:colOff>
                    <xdr:row>534</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47625</xdr:colOff>
                    <xdr:row>534</xdr:row>
                    <xdr:rowOff>47625</xdr:rowOff>
                  </from>
                  <to>
                    <xdr:col>19</xdr:col>
                    <xdr:colOff>28575</xdr:colOff>
                    <xdr:row>535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3</xdr:col>
                    <xdr:colOff>0</xdr:colOff>
                    <xdr:row>215</xdr:row>
                    <xdr:rowOff>142875</xdr:rowOff>
                  </from>
                  <to>
                    <xdr:col>10</xdr:col>
                    <xdr:colOff>19050</xdr:colOff>
                    <xdr:row>217</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xdr:col>
                    <xdr:colOff>0</xdr:colOff>
                    <xdr:row>216</xdr:row>
                    <xdr:rowOff>142875</xdr:rowOff>
                  </from>
                  <to>
                    <xdr:col>9</xdr:col>
                    <xdr:colOff>28575</xdr:colOff>
                    <xdr:row>218</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3</xdr:col>
                    <xdr:colOff>0</xdr:colOff>
                    <xdr:row>217</xdr:row>
                    <xdr:rowOff>152400</xdr:rowOff>
                  </from>
                  <to>
                    <xdr:col>8</xdr:col>
                    <xdr:colOff>171450</xdr:colOff>
                    <xdr:row>219</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29</xdr:col>
                    <xdr:colOff>133350</xdr:colOff>
                    <xdr:row>219</xdr:row>
                    <xdr:rowOff>152400</xdr:rowOff>
                  </from>
                  <to>
                    <xdr:col>38</xdr:col>
                    <xdr:colOff>28575</xdr:colOff>
                    <xdr:row>221</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29</xdr:col>
                    <xdr:colOff>133350</xdr:colOff>
                    <xdr:row>220</xdr:row>
                    <xdr:rowOff>152400</xdr:rowOff>
                  </from>
                  <to>
                    <xdr:col>36</xdr:col>
                    <xdr:colOff>66675</xdr:colOff>
                    <xdr:row>222</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29</xdr:col>
                    <xdr:colOff>133350</xdr:colOff>
                    <xdr:row>221</xdr:row>
                    <xdr:rowOff>161925</xdr:rowOff>
                  </from>
                  <to>
                    <xdr:col>36</xdr:col>
                    <xdr:colOff>19050</xdr:colOff>
                    <xdr:row>223</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3</xdr:col>
                    <xdr:colOff>0</xdr:colOff>
                    <xdr:row>219</xdr:row>
                    <xdr:rowOff>142875</xdr:rowOff>
                  </from>
                  <to>
                    <xdr:col>10</xdr:col>
                    <xdr:colOff>19050</xdr:colOff>
                    <xdr:row>221</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xdr:col>
                    <xdr:colOff>0</xdr:colOff>
                    <xdr:row>220</xdr:row>
                    <xdr:rowOff>142875</xdr:rowOff>
                  </from>
                  <to>
                    <xdr:col>9</xdr:col>
                    <xdr:colOff>28575</xdr:colOff>
                    <xdr:row>222</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3</xdr:col>
                    <xdr:colOff>0</xdr:colOff>
                    <xdr:row>221</xdr:row>
                    <xdr:rowOff>152400</xdr:rowOff>
                  </from>
                  <to>
                    <xdr:col>8</xdr:col>
                    <xdr:colOff>171450</xdr:colOff>
                    <xdr:row>223</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29</xdr:col>
                    <xdr:colOff>133350</xdr:colOff>
                    <xdr:row>223</xdr:row>
                    <xdr:rowOff>152400</xdr:rowOff>
                  </from>
                  <to>
                    <xdr:col>38</xdr:col>
                    <xdr:colOff>28575</xdr:colOff>
                    <xdr:row>225</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29</xdr:col>
                    <xdr:colOff>133350</xdr:colOff>
                    <xdr:row>224</xdr:row>
                    <xdr:rowOff>152400</xdr:rowOff>
                  </from>
                  <to>
                    <xdr:col>36</xdr:col>
                    <xdr:colOff>66675</xdr:colOff>
                    <xdr:row>226</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29</xdr:col>
                    <xdr:colOff>133350</xdr:colOff>
                    <xdr:row>225</xdr:row>
                    <xdr:rowOff>161925</xdr:rowOff>
                  </from>
                  <to>
                    <xdr:col>36</xdr:col>
                    <xdr:colOff>19050</xdr:colOff>
                    <xdr:row>227</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3</xdr:col>
                    <xdr:colOff>0</xdr:colOff>
                    <xdr:row>223</xdr:row>
                    <xdr:rowOff>142875</xdr:rowOff>
                  </from>
                  <to>
                    <xdr:col>10</xdr:col>
                    <xdr:colOff>19050</xdr:colOff>
                    <xdr:row>225</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0</xdr:colOff>
                    <xdr:row>224</xdr:row>
                    <xdr:rowOff>142875</xdr:rowOff>
                  </from>
                  <to>
                    <xdr:col>9</xdr:col>
                    <xdr:colOff>28575</xdr:colOff>
                    <xdr:row>226</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3</xdr:col>
                    <xdr:colOff>0</xdr:colOff>
                    <xdr:row>225</xdr:row>
                    <xdr:rowOff>152400</xdr:rowOff>
                  </from>
                  <to>
                    <xdr:col>8</xdr:col>
                    <xdr:colOff>171450</xdr:colOff>
                    <xdr:row>227</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29</xdr:col>
                    <xdr:colOff>133350</xdr:colOff>
                    <xdr:row>227</xdr:row>
                    <xdr:rowOff>152400</xdr:rowOff>
                  </from>
                  <to>
                    <xdr:col>38</xdr:col>
                    <xdr:colOff>28575</xdr:colOff>
                    <xdr:row>229</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29</xdr:col>
                    <xdr:colOff>133350</xdr:colOff>
                    <xdr:row>228</xdr:row>
                    <xdr:rowOff>152400</xdr:rowOff>
                  </from>
                  <to>
                    <xdr:col>36</xdr:col>
                    <xdr:colOff>66675</xdr:colOff>
                    <xdr:row>230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29</xdr:col>
                    <xdr:colOff>133350</xdr:colOff>
                    <xdr:row>229</xdr:row>
                    <xdr:rowOff>161925</xdr:rowOff>
                  </from>
                  <to>
                    <xdr:col>36</xdr:col>
                    <xdr:colOff>19050</xdr:colOff>
                    <xdr:row>231</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3</xdr:col>
                    <xdr:colOff>0</xdr:colOff>
                    <xdr:row>227</xdr:row>
                    <xdr:rowOff>142875</xdr:rowOff>
                  </from>
                  <to>
                    <xdr:col>10</xdr:col>
                    <xdr:colOff>19050</xdr:colOff>
                    <xdr:row>229</xdr:row>
                    <xdr:rowOff>9525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0</xdr:colOff>
                    <xdr:row>228</xdr:row>
                    <xdr:rowOff>142875</xdr:rowOff>
                  </from>
                  <to>
                    <xdr:col>9</xdr:col>
                    <xdr:colOff>28575</xdr:colOff>
                    <xdr:row>230</xdr:row>
                    <xdr:rowOff>9525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0</xdr:colOff>
                    <xdr:row>229</xdr:row>
                    <xdr:rowOff>152400</xdr:rowOff>
                  </from>
                  <to>
                    <xdr:col>8</xdr:col>
                    <xdr:colOff>171450</xdr:colOff>
                    <xdr:row>231</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29</xdr:col>
                    <xdr:colOff>133350</xdr:colOff>
                    <xdr:row>231</xdr:row>
                    <xdr:rowOff>152400</xdr:rowOff>
                  </from>
                  <to>
                    <xdr:col>38</xdr:col>
                    <xdr:colOff>28575</xdr:colOff>
                    <xdr:row>233</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29</xdr:col>
                    <xdr:colOff>133350</xdr:colOff>
                    <xdr:row>232</xdr:row>
                    <xdr:rowOff>152400</xdr:rowOff>
                  </from>
                  <to>
                    <xdr:col>36</xdr:col>
                    <xdr:colOff>66675</xdr:colOff>
                    <xdr:row>234</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29</xdr:col>
                    <xdr:colOff>133350</xdr:colOff>
                    <xdr:row>233</xdr:row>
                    <xdr:rowOff>161925</xdr:rowOff>
                  </from>
                  <to>
                    <xdr:col>36</xdr:col>
                    <xdr:colOff>19050</xdr:colOff>
                    <xdr:row>235</xdr:row>
                    <xdr:rowOff>28575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3</xdr:col>
                    <xdr:colOff>0</xdr:colOff>
                    <xdr:row>231</xdr:row>
                    <xdr:rowOff>142875</xdr:rowOff>
                  </from>
                  <to>
                    <xdr:col>10</xdr:col>
                    <xdr:colOff>19050</xdr:colOff>
                    <xdr:row>233</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0</xdr:colOff>
                    <xdr:row>232</xdr:row>
                    <xdr:rowOff>142875</xdr:rowOff>
                  </from>
                  <to>
                    <xdr:col>9</xdr:col>
                    <xdr:colOff>28575</xdr:colOff>
                    <xdr:row>234</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xdr:col>
                    <xdr:colOff>0</xdr:colOff>
                    <xdr:row>233</xdr:row>
                    <xdr:rowOff>152400</xdr:rowOff>
                  </from>
                  <to>
                    <xdr:col>8</xdr:col>
                    <xdr:colOff>171450</xdr:colOff>
                    <xdr:row>235</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29</xdr:col>
                    <xdr:colOff>133350</xdr:colOff>
                    <xdr:row>235</xdr:row>
                    <xdr:rowOff>152400</xdr:rowOff>
                  </from>
                  <to>
                    <xdr:col>38</xdr:col>
                    <xdr:colOff>28575</xdr:colOff>
                    <xdr:row>237</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29</xdr:col>
                    <xdr:colOff>133350</xdr:colOff>
                    <xdr:row>236</xdr:row>
                    <xdr:rowOff>152400</xdr:rowOff>
                  </from>
                  <to>
                    <xdr:col>36</xdr:col>
                    <xdr:colOff>66675</xdr:colOff>
                    <xdr:row>238</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29</xdr:col>
                    <xdr:colOff>133350</xdr:colOff>
                    <xdr:row>237</xdr:row>
                    <xdr:rowOff>161925</xdr:rowOff>
                  </from>
                  <to>
                    <xdr:col>36</xdr:col>
                    <xdr:colOff>19050</xdr:colOff>
                    <xdr:row>239</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3</xdr:col>
                    <xdr:colOff>0</xdr:colOff>
                    <xdr:row>235</xdr:row>
                    <xdr:rowOff>142875</xdr:rowOff>
                  </from>
                  <to>
                    <xdr:col>10</xdr:col>
                    <xdr:colOff>19050</xdr:colOff>
                    <xdr:row>237</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3</xdr:col>
                    <xdr:colOff>0</xdr:colOff>
                    <xdr:row>236</xdr:row>
                    <xdr:rowOff>142875</xdr:rowOff>
                  </from>
                  <to>
                    <xdr:col>9</xdr:col>
                    <xdr:colOff>28575</xdr:colOff>
                    <xdr:row>238</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3</xdr:col>
                    <xdr:colOff>0</xdr:colOff>
                    <xdr:row>237</xdr:row>
                    <xdr:rowOff>152400</xdr:rowOff>
                  </from>
                  <to>
                    <xdr:col>8</xdr:col>
                    <xdr:colOff>171450</xdr:colOff>
                    <xdr:row>239</xdr:row>
                    <xdr:rowOff>19050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29</xdr:col>
                    <xdr:colOff>133350</xdr:colOff>
                    <xdr:row>239</xdr:row>
                    <xdr:rowOff>152400</xdr:rowOff>
                  </from>
                  <to>
                    <xdr:col>38</xdr:col>
                    <xdr:colOff>28575</xdr:colOff>
                    <xdr:row>241</xdr:row>
                    <xdr:rowOff>19050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29</xdr:col>
                    <xdr:colOff>133350</xdr:colOff>
                    <xdr:row>240</xdr:row>
                    <xdr:rowOff>152400</xdr:rowOff>
                  </from>
                  <to>
                    <xdr:col>36</xdr:col>
                    <xdr:colOff>66675</xdr:colOff>
                    <xdr:row>242</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29</xdr:col>
                    <xdr:colOff>133350</xdr:colOff>
                    <xdr:row>241</xdr:row>
                    <xdr:rowOff>161925</xdr:rowOff>
                  </from>
                  <to>
                    <xdr:col>36</xdr:col>
                    <xdr:colOff>19050</xdr:colOff>
                    <xdr:row>243</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3</xdr:col>
                    <xdr:colOff>0</xdr:colOff>
                    <xdr:row>239</xdr:row>
                    <xdr:rowOff>142875</xdr:rowOff>
                  </from>
                  <to>
                    <xdr:col>10</xdr:col>
                    <xdr:colOff>19050</xdr:colOff>
                    <xdr:row>241</xdr:row>
                    <xdr:rowOff>9525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3</xdr:col>
                    <xdr:colOff>0</xdr:colOff>
                    <xdr:row>240</xdr:row>
                    <xdr:rowOff>142875</xdr:rowOff>
                  </from>
                  <to>
                    <xdr:col>9</xdr:col>
                    <xdr:colOff>28575</xdr:colOff>
                    <xdr:row>242</xdr:row>
                    <xdr:rowOff>9525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3</xdr:col>
                    <xdr:colOff>0</xdr:colOff>
                    <xdr:row>241</xdr:row>
                    <xdr:rowOff>152400</xdr:rowOff>
                  </from>
                  <to>
                    <xdr:col>8</xdr:col>
                    <xdr:colOff>171450</xdr:colOff>
                    <xdr:row>243</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29</xdr:col>
                    <xdr:colOff>133350</xdr:colOff>
                    <xdr:row>243</xdr:row>
                    <xdr:rowOff>152400</xdr:rowOff>
                  </from>
                  <to>
                    <xdr:col>38</xdr:col>
                    <xdr:colOff>28575</xdr:colOff>
                    <xdr:row>245</xdr:row>
                    <xdr:rowOff>19050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29</xdr:col>
                    <xdr:colOff>133350</xdr:colOff>
                    <xdr:row>244</xdr:row>
                    <xdr:rowOff>152400</xdr:rowOff>
                  </from>
                  <to>
                    <xdr:col>36</xdr:col>
                    <xdr:colOff>66675</xdr:colOff>
                    <xdr:row>246</xdr:row>
                    <xdr:rowOff>19050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29</xdr:col>
                    <xdr:colOff>133350</xdr:colOff>
                    <xdr:row>245</xdr:row>
                    <xdr:rowOff>161925</xdr:rowOff>
                  </from>
                  <to>
                    <xdr:col>36</xdr:col>
                    <xdr:colOff>19050</xdr:colOff>
                    <xdr:row>247</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3</xdr:col>
                    <xdr:colOff>0</xdr:colOff>
                    <xdr:row>243</xdr:row>
                    <xdr:rowOff>142875</xdr:rowOff>
                  </from>
                  <to>
                    <xdr:col>10</xdr:col>
                    <xdr:colOff>19050</xdr:colOff>
                    <xdr:row>245</xdr:row>
                    <xdr:rowOff>9525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3</xdr:col>
                    <xdr:colOff>0</xdr:colOff>
                    <xdr:row>244</xdr:row>
                    <xdr:rowOff>142875</xdr:rowOff>
                  </from>
                  <to>
                    <xdr:col>9</xdr:col>
                    <xdr:colOff>28575</xdr:colOff>
                    <xdr:row>246</xdr:row>
                    <xdr:rowOff>9525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3</xdr:col>
                    <xdr:colOff>0</xdr:colOff>
                    <xdr:row>245</xdr:row>
                    <xdr:rowOff>152400</xdr:rowOff>
                  </from>
                  <to>
                    <xdr:col>8</xdr:col>
                    <xdr:colOff>171450</xdr:colOff>
                    <xdr:row>247</xdr:row>
                    <xdr:rowOff>19050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29</xdr:col>
                    <xdr:colOff>133350</xdr:colOff>
                    <xdr:row>247</xdr:row>
                    <xdr:rowOff>152400</xdr:rowOff>
                  </from>
                  <to>
                    <xdr:col>38</xdr:col>
                    <xdr:colOff>28575</xdr:colOff>
                    <xdr:row>249</xdr:row>
                    <xdr:rowOff>19050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29</xdr:col>
                    <xdr:colOff>133350</xdr:colOff>
                    <xdr:row>248</xdr:row>
                    <xdr:rowOff>152400</xdr:rowOff>
                  </from>
                  <to>
                    <xdr:col>36</xdr:col>
                    <xdr:colOff>66675</xdr:colOff>
                    <xdr:row>250</xdr:row>
                    <xdr:rowOff>19050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29</xdr:col>
                    <xdr:colOff>133350</xdr:colOff>
                    <xdr:row>249</xdr:row>
                    <xdr:rowOff>161925</xdr:rowOff>
                  </from>
                  <to>
                    <xdr:col>36</xdr:col>
                    <xdr:colOff>19050</xdr:colOff>
                    <xdr:row>251</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3</xdr:col>
                    <xdr:colOff>0</xdr:colOff>
                    <xdr:row>247</xdr:row>
                    <xdr:rowOff>142875</xdr:rowOff>
                  </from>
                  <to>
                    <xdr:col>10</xdr:col>
                    <xdr:colOff>19050</xdr:colOff>
                    <xdr:row>249</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3</xdr:col>
                    <xdr:colOff>0</xdr:colOff>
                    <xdr:row>248</xdr:row>
                    <xdr:rowOff>142875</xdr:rowOff>
                  </from>
                  <to>
                    <xdr:col>9</xdr:col>
                    <xdr:colOff>28575</xdr:colOff>
                    <xdr:row>250</xdr:row>
                    <xdr:rowOff>9525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3</xdr:col>
                    <xdr:colOff>0</xdr:colOff>
                    <xdr:row>249</xdr:row>
                    <xdr:rowOff>152400</xdr:rowOff>
                  </from>
                  <to>
                    <xdr:col>8</xdr:col>
                    <xdr:colOff>171450</xdr:colOff>
                    <xdr:row>251</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29</xdr:col>
                    <xdr:colOff>133350</xdr:colOff>
                    <xdr:row>251</xdr:row>
                    <xdr:rowOff>152400</xdr:rowOff>
                  </from>
                  <to>
                    <xdr:col>38</xdr:col>
                    <xdr:colOff>28575</xdr:colOff>
                    <xdr:row>253</xdr:row>
                    <xdr:rowOff>19050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29</xdr:col>
                    <xdr:colOff>133350</xdr:colOff>
                    <xdr:row>252</xdr:row>
                    <xdr:rowOff>152400</xdr:rowOff>
                  </from>
                  <to>
                    <xdr:col>36</xdr:col>
                    <xdr:colOff>66675</xdr:colOff>
                    <xdr:row>254</xdr:row>
                    <xdr:rowOff>19050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29</xdr:col>
                    <xdr:colOff>133350</xdr:colOff>
                    <xdr:row>253</xdr:row>
                    <xdr:rowOff>161925</xdr:rowOff>
                  </from>
                  <to>
                    <xdr:col>36</xdr:col>
                    <xdr:colOff>19050</xdr:colOff>
                    <xdr:row>255</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3</xdr:col>
                    <xdr:colOff>0</xdr:colOff>
                    <xdr:row>251</xdr:row>
                    <xdr:rowOff>142875</xdr:rowOff>
                  </from>
                  <to>
                    <xdr:col>10</xdr:col>
                    <xdr:colOff>19050</xdr:colOff>
                    <xdr:row>253</xdr:row>
                    <xdr:rowOff>9525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3</xdr:col>
                    <xdr:colOff>0</xdr:colOff>
                    <xdr:row>252</xdr:row>
                    <xdr:rowOff>142875</xdr:rowOff>
                  </from>
                  <to>
                    <xdr:col>9</xdr:col>
                    <xdr:colOff>28575</xdr:colOff>
                    <xdr:row>254</xdr:row>
                    <xdr:rowOff>9525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3</xdr:col>
                    <xdr:colOff>0</xdr:colOff>
                    <xdr:row>253</xdr:row>
                    <xdr:rowOff>152400</xdr:rowOff>
                  </from>
                  <to>
                    <xdr:col>8</xdr:col>
                    <xdr:colOff>171450</xdr:colOff>
                    <xdr:row>255</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29</xdr:col>
                    <xdr:colOff>133350</xdr:colOff>
                    <xdr:row>255</xdr:row>
                    <xdr:rowOff>152400</xdr:rowOff>
                  </from>
                  <to>
                    <xdr:col>38</xdr:col>
                    <xdr:colOff>28575</xdr:colOff>
                    <xdr:row>257</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29</xdr:col>
                    <xdr:colOff>133350</xdr:colOff>
                    <xdr:row>256</xdr:row>
                    <xdr:rowOff>152400</xdr:rowOff>
                  </from>
                  <to>
                    <xdr:col>36</xdr:col>
                    <xdr:colOff>66675</xdr:colOff>
                    <xdr:row>258</xdr:row>
                    <xdr:rowOff>19050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29</xdr:col>
                    <xdr:colOff>133350</xdr:colOff>
                    <xdr:row>257</xdr:row>
                    <xdr:rowOff>161925</xdr:rowOff>
                  </from>
                  <to>
                    <xdr:col>36</xdr:col>
                    <xdr:colOff>19050</xdr:colOff>
                    <xdr:row>259</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3</xdr:col>
                    <xdr:colOff>0</xdr:colOff>
                    <xdr:row>255</xdr:row>
                    <xdr:rowOff>142875</xdr:rowOff>
                  </from>
                  <to>
                    <xdr:col>10</xdr:col>
                    <xdr:colOff>19050</xdr:colOff>
                    <xdr:row>257</xdr:row>
                    <xdr:rowOff>9525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3</xdr:col>
                    <xdr:colOff>0</xdr:colOff>
                    <xdr:row>256</xdr:row>
                    <xdr:rowOff>142875</xdr:rowOff>
                  </from>
                  <to>
                    <xdr:col>9</xdr:col>
                    <xdr:colOff>28575</xdr:colOff>
                    <xdr:row>258</xdr:row>
                    <xdr:rowOff>9525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3</xdr:col>
                    <xdr:colOff>0</xdr:colOff>
                    <xdr:row>257</xdr:row>
                    <xdr:rowOff>152400</xdr:rowOff>
                  </from>
                  <to>
                    <xdr:col>8</xdr:col>
                    <xdr:colOff>171450</xdr:colOff>
                    <xdr:row>259</xdr:row>
                    <xdr:rowOff>19050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29</xdr:col>
                    <xdr:colOff>133350</xdr:colOff>
                    <xdr:row>259</xdr:row>
                    <xdr:rowOff>152400</xdr:rowOff>
                  </from>
                  <to>
                    <xdr:col>38</xdr:col>
                    <xdr:colOff>28575</xdr:colOff>
                    <xdr:row>261</xdr:row>
                    <xdr:rowOff>19050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29</xdr:col>
                    <xdr:colOff>133350</xdr:colOff>
                    <xdr:row>260</xdr:row>
                    <xdr:rowOff>152400</xdr:rowOff>
                  </from>
                  <to>
                    <xdr:col>36</xdr:col>
                    <xdr:colOff>66675</xdr:colOff>
                    <xdr:row>262</xdr:row>
                    <xdr:rowOff>19050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29</xdr:col>
                    <xdr:colOff>133350</xdr:colOff>
                    <xdr:row>261</xdr:row>
                    <xdr:rowOff>161925</xdr:rowOff>
                  </from>
                  <to>
                    <xdr:col>36</xdr:col>
                    <xdr:colOff>19050</xdr:colOff>
                    <xdr:row>263</xdr:row>
                    <xdr:rowOff>28575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3</xdr:col>
                    <xdr:colOff>0</xdr:colOff>
                    <xdr:row>259</xdr:row>
                    <xdr:rowOff>142875</xdr:rowOff>
                  </from>
                  <to>
                    <xdr:col>10</xdr:col>
                    <xdr:colOff>19050</xdr:colOff>
                    <xdr:row>261</xdr:row>
                    <xdr:rowOff>9525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3</xdr:col>
                    <xdr:colOff>0</xdr:colOff>
                    <xdr:row>260</xdr:row>
                    <xdr:rowOff>142875</xdr:rowOff>
                  </from>
                  <to>
                    <xdr:col>9</xdr:col>
                    <xdr:colOff>28575</xdr:colOff>
                    <xdr:row>262</xdr:row>
                    <xdr:rowOff>9525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3</xdr:col>
                    <xdr:colOff>0</xdr:colOff>
                    <xdr:row>261</xdr:row>
                    <xdr:rowOff>152400</xdr:rowOff>
                  </from>
                  <to>
                    <xdr:col>8</xdr:col>
                    <xdr:colOff>171450</xdr:colOff>
                    <xdr:row>263</xdr:row>
                    <xdr:rowOff>19050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29</xdr:col>
                    <xdr:colOff>133350</xdr:colOff>
                    <xdr:row>263</xdr:row>
                    <xdr:rowOff>152400</xdr:rowOff>
                  </from>
                  <to>
                    <xdr:col>38</xdr:col>
                    <xdr:colOff>28575</xdr:colOff>
                    <xdr:row>265</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29</xdr:col>
                    <xdr:colOff>133350</xdr:colOff>
                    <xdr:row>264</xdr:row>
                    <xdr:rowOff>152400</xdr:rowOff>
                  </from>
                  <to>
                    <xdr:col>36</xdr:col>
                    <xdr:colOff>66675</xdr:colOff>
                    <xdr:row>266</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29</xdr:col>
                    <xdr:colOff>133350</xdr:colOff>
                    <xdr:row>265</xdr:row>
                    <xdr:rowOff>161925</xdr:rowOff>
                  </from>
                  <to>
                    <xdr:col>36</xdr:col>
                    <xdr:colOff>19050</xdr:colOff>
                    <xdr:row>267</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3</xdr:col>
                    <xdr:colOff>0</xdr:colOff>
                    <xdr:row>263</xdr:row>
                    <xdr:rowOff>142875</xdr:rowOff>
                  </from>
                  <to>
                    <xdr:col>10</xdr:col>
                    <xdr:colOff>19050</xdr:colOff>
                    <xdr:row>265</xdr:row>
                    <xdr:rowOff>9525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3</xdr:col>
                    <xdr:colOff>0</xdr:colOff>
                    <xdr:row>264</xdr:row>
                    <xdr:rowOff>142875</xdr:rowOff>
                  </from>
                  <to>
                    <xdr:col>9</xdr:col>
                    <xdr:colOff>28575</xdr:colOff>
                    <xdr:row>266</xdr:row>
                    <xdr:rowOff>9525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3</xdr:col>
                    <xdr:colOff>0</xdr:colOff>
                    <xdr:row>265</xdr:row>
                    <xdr:rowOff>152400</xdr:rowOff>
                  </from>
                  <to>
                    <xdr:col>8</xdr:col>
                    <xdr:colOff>171450</xdr:colOff>
                    <xdr:row>267</xdr:row>
                    <xdr:rowOff>19050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29</xdr:col>
                    <xdr:colOff>152400</xdr:colOff>
                    <xdr:row>267</xdr:row>
                    <xdr:rowOff>161925</xdr:rowOff>
                  </from>
                  <to>
                    <xdr:col>38</xdr:col>
                    <xdr:colOff>47625</xdr:colOff>
                    <xdr:row>269</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29</xdr:col>
                    <xdr:colOff>152400</xdr:colOff>
                    <xdr:row>268</xdr:row>
                    <xdr:rowOff>161925</xdr:rowOff>
                  </from>
                  <to>
                    <xdr:col>36</xdr:col>
                    <xdr:colOff>85725</xdr:colOff>
                    <xdr:row>270</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29</xdr:col>
                    <xdr:colOff>152400</xdr:colOff>
                    <xdr:row>270</xdr:row>
                    <xdr:rowOff>0</xdr:rowOff>
                  </from>
                  <to>
                    <xdr:col>36</xdr:col>
                    <xdr:colOff>38100</xdr:colOff>
                    <xdr:row>271</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2</xdr:col>
                    <xdr:colOff>228600</xdr:colOff>
                    <xdr:row>267</xdr:row>
                    <xdr:rowOff>161925</xdr:rowOff>
                  </from>
                  <to>
                    <xdr:col>10</xdr:col>
                    <xdr:colOff>9525</xdr:colOff>
                    <xdr:row>269</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2</xdr:col>
                    <xdr:colOff>228600</xdr:colOff>
                    <xdr:row>268</xdr:row>
                    <xdr:rowOff>161925</xdr:rowOff>
                  </from>
                  <to>
                    <xdr:col>9</xdr:col>
                    <xdr:colOff>19050</xdr:colOff>
                    <xdr:row>270</xdr:row>
                    <xdr:rowOff>38100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2</xdr:col>
                    <xdr:colOff>228600</xdr:colOff>
                    <xdr:row>270</xdr:row>
                    <xdr:rowOff>9525</xdr:rowOff>
                  </from>
                  <to>
                    <xdr:col>8</xdr:col>
                    <xdr:colOff>161925</xdr:colOff>
                    <xdr:row>271</xdr:row>
                    <xdr:rowOff>47625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29</xdr:col>
                    <xdr:colOff>133350</xdr:colOff>
                    <xdr:row>279</xdr:row>
                    <xdr:rowOff>152400</xdr:rowOff>
                  </from>
                  <to>
                    <xdr:col>38</xdr:col>
                    <xdr:colOff>28575</xdr:colOff>
                    <xdr:row>281</xdr:row>
                    <xdr:rowOff>19050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29</xdr:col>
                    <xdr:colOff>133350</xdr:colOff>
                    <xdr:row>280</xdr:row>
                    <xdr:rowOff>152400</xdr:rowOff>
                  </from>
                  <to>
                    <xdr:col>36</xdr:col>
                    <xdr:colOff>66675</xdr:colOff>
                    <xdr:row>282</xdr:row>
                    <xdr:rowOff>19050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29</xdr:col>
                    <xdr:colOff>133350</xdr:colOff>
                    <xdr:row>281</xdr:row>
                    <xdr:rowOff>161925</xdr:rowOff>
                  </from>
                  <to>
                    <xdr:col>36</xdr:col>
                    <xdr:colOff>19050</xdr:colOff>
                    <xdr:row>283</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3</xdr:col>
                    <xdr:colOff>0</xdr:colOff>
                    <xdr:row>279</xdr:row>
                    <xdr:rowOff>142875</xdr:rowOff>
                  </from>
                  <to>
                    <xdr:col>10</xdr:col>
                    <xdr:colOff>19050</xdr:colOff>
                    <xdr:row>281</xdr:row>
                    <xdr:rowOff>9525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3</xdr:col>
                    <xdr:colOff>0</xdr:colOff>
                    <xdr:row>280</xdr:row>
                    <xdr:rowOff>142875</xdr:rowOff>
                  </from>
                  <to>
                    <xdr:col>9</xdr:col>
                    <xdr:colOff>28575</xdr:colOff>
                    <xdr:row>282</xdr:row>
                    <xdr:rowOff>9525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3</xdr:col>
                    <xdr:colOff>0</xdr:colOff>
                    <xdr:row>281</xdr:row>
                    <xdr:rowOff>152400</xdr:rowOff>
                  </from>
                  <to>
                    <xdr:col>8</xdr:col>
                    <xdr:colOff>171450</xdr:colOff>
                    <xdr:row>283</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3</xdr:col>
                    <xdr:colOff>9525</xdr:colOff>
                    <xdr:row>153</xdr:row>
                    <xdr:rowOff>95250</xdr:rowOff>
                  </from>
                  <to>
                    <xdr:col>5</xdr:col>
                    <xdr:colOff>66675</xdr:colOff>
                    <xdr:row>155</xdr:row>
                    <xdr:rowOff>28575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xdr:col>
                    <xdr:colOff>47625</xdr:colOff>
                    <xdr:row>535</xdr:row>
                    <xdr:rowOff>28575</xdr:rowOff>
                  </from>
                  <to>
                    <xdr:col>9</xdr:col>
                    <xdr:colOff>104775</xdr:colOff>
                    <xdr:row>536</xdr:row>
                    <xdr:rowOff>66675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xdr:col>
                    <xdr:colOff>209550</xdr:colOff>
                    <xdr:row>165</xdr:row>
                    <xdr:rowOff>0</xdr:rowOff>
                  </from>
                  <to>
                    <xdr:col>9</xdr:col>
                    <xdr:colOff>114300</xdr:colOff>
                    <xdr:row>166</xdr:row>
                    <xdr:rowOff>9525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xdr:col>
                    <xdr:colOff>209550</xdr:colOff>
                    <xdr:row>172</xdr:row>
                    <xdr:rowOff>19050</xdr:rowOff>
                  </from>
                  <to>
                    <xdr:col>9</xdr:col>
                    <xdr:colOff>95250</xdr:colOff>
                    <xdr:row>173</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2</xdr:col>
                    <xdr:colOff>209550</xdr:colOff>
                    <xdr:row>173</xdr:row>
                    <xdr:rowOff>9525</xdr:rowOff>
                  </from>
                  <to>
                    <xdr:col>5</xdr:col>
                    <xdr:colOff>28575</xdr:colOff>
                    <xdr:row>174</xdr:row>
                    <xdr:rowOff>19050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2</xdr:col>
                    <xdr:colOff>209550</xdr:colOff>
                    <xdr:row>173</xdr:row>
                    <xdr:rowOff>180975</xdr:rowOff>
                  </from>
                  <to>
                    <xdr:col>9</xdr:col>
                    <xdr:colOff>114300</xdr:colOff>
                    <xdr:row>174</xdr:row>
                    <xdr:rowOff>190500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xdr:col>
                    <xdr:colOff>209550</xdr:colOff>
                    <xdr:row>174</xdr:row>
                    <xdr:rowOff>180975</xdr:rowOff>
                  </from>
                  <to>
                    <xdr:col>9</xdr:col>
                    <xdr:colOff>95250</xdr:colOff>
                    <xdr:row>175</xdr:row>
                    <xdr:rowOff>190500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xdr:col>
                    <xdr:colOff>209550</xdr:colOff>
                    <xdr:row>175</xdr:row>
                    <xdr:rowOff>171450</xdr:rowOff>
                  </from>
                  <to>
                    <xdr:col>5</xdr:col>
                    <xdr:colOff>28575</xdr:colOff>
                    <xdr:row>176</xdr:row>
                    <xdr:rowOff>180975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xdr:col>
                    <xdr:colOff>209550</xdr:colOff>
                    <xdr:row>176</xdr:row>
                    <xdr:rowOff>180975</xdr:rowOff>
                  </from>
                  <to>
                    <xdr:col>9</xdr:col>
                    <xdr:colOff>114300</xdr:colOff>
                    <xdr:row>177</xdr:row>
                    <xdr:rowOff>190500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xdr:col>
                    <xdr:colOff>209550</xdr:colOff>
                    <xdr:row>177</xdr:row>
                    <xdr:rowOff>180975</xdr:rowOff>
                  </from>
                  <to>
                    <xdr:col>9</xdr:col>
                    <xdr:colOff>95250</xdr:colOff>
                    <xdr:row>178</xdr:row>
                    <xdr:rowOff>190500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xdr:col>
                    <xdr:colOff>209550</xdr:colOff>
                    <xdr:row>178</xdr:row>
                    <xdr:rowOff>171450</xdr:rowOff>
                  </from>
                  <to>
                    <xdr:col>5</xdr:col>
                    <xdr:colOff>28575</xdr:colOff>
                    <xdr:row>179</xdr:row>
                    <xdr:rowOff>180975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xdr:col>
                    <xdr:colOff>209550</xdr:colOff>
                    <xdr:row>179</xdr:row>
                    <xdr:rowOff>180975</xdr:rowOff>
                  </from>
                  <to>
                    <xdr:col>9</xdr:col>
                    <xdr:colOff>114300</xdr:colOff>
                    <xdr:row>180</xdr:row>
                    <xdr:rowOff>190500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xdr:col>
                    <xdr:colOff>209550</xdr:colOff>
                    <xdr:row>192</xdr:row>
                    <xdr:rowOff>180975</xdr:rowOff>
                  </from>
                  <to>
                    <xdr:col>9</xdr:col>
                    <xdr:colOff>95250</xdr:colOff>
                    <xdr:row>193</xdr:row>
                    <xdr:rowOff>190500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xdr:col>
                    <xdr:colOff>209550</xdr:colOff>
                    <xdr:row>193</xdr:row>
                    <xdr:rowOff>171450</xdr:rowOff>
                  </from>
                  <to>
                    <xdr:col>5</xdr:col>
                    <xdr:colOff>28575</xdr:colOff>
                    <xdr:row>194</xdr:row>
                    <xdr:rowOff>180975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xdr:col>
                    <xdr:colOff>209550</xdr:colOff>
                    <xdr:row>194</xdr:row>
                    <xdr:rowOff>180975</xdr:rowOff>
                  </from>
                  <to>
                    <xdr:col>9</xdr:col>
                    <xdr:colOff>114300</xdr:colOff>
                    <xdr:row>195</xdr:row>
                    <xdr:rowOff>190500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xdr:col>
                    <xdr:colOff>209550</xdr:colOff>
                    <xdr:row>198</xdr:row>
                    <xdr:rowOff>180975</xdr:rowOff>
                  </from>
                  <to>
                    <xdr:col>9</xdr:col>
                    <xdr:colOff>95250</xdr:colOff>
                    <xdr:row>199</xdr:row>
                    <xdr:rowOff>190500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2</xdr:col>
                    <xdr:colOff>209550</xdr:colOff>
                    <xdr:row>199</xdr:row>
                    <xdr:rowOff>171450</xdr:rowOff>
                  </from>
                  <to>
                    <xdr:col>5</xdr:col>
                    <xdr:colOff>28575</xdr:colOff>
                    <xdr:row>200</xdr:row>
                    <xdr:rowOff>180975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2</xdr:col>
                    <xdr:colOff>209550</xdr:colOff>
                    <xdr:row>200</xdr:row>
                    <xdr:rowOff>180975</xdr:rowOff>
                  </from>
                  <to>
                    <xdr:col>9</xdr:col>
                    <xdr:colOff>114300</xdr:colOff>
                    <xdr:row>201</xdr:row>
                    <xdr:rowOff>190500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2</xdr:col>
                    <xdr:colOff>209550</xdr:colOff>
                    <xdr:row>201</xdr:row>
                    <xdr:rowOff>180975</xdr:rowOff>
                  </from>
                  <to>
                    <xdr:col>9</xdr:col>
                    <xdr:colOff>95250</xdr:colOff>
                    <xdr:row>202</xdr:row>
                    <xdr:rowOff>190500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2</xdr:col>
                    <xdr:colOff>209550</xdr:colOff>
                    <xdr:row>202</xdr:row>
                    <xdr:rowOff>171450</xdr:rowOff>
                  </from>
                  <to>
                    <xdr:col>5</xdr:col>
                    <xdr:colOff>28575</xdr:colOff>
                    <xdr:row>203</xdr:row>
                    <xdr:rowOff>180975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xdr:col>
                    <xdr:colOff>209550</xdr:colOff>
                    <xdr:row>203</xdr:row>
                    <xdr:rowOff>180975</xdr:rowOff>
                  </from>
                  <to>
                    <xdr:col>9</xdr:col>
                    <xdr:colOff>114300</xdr:colOff>
                    <xdr:row>204</xdr:row>
                    <xdr:rowOff>190500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xdr:col>
                    <xdr:colOff>209550</xdr:colOff>
                    <xdr:row>204</xdr:row>
                    <xdr:rowOff>180975</xdr:rowOff>
                  </from>
                  <to>
                    <xdr:col>9</xdr:col>
                    <xdr:colOff>95250</xdr:colOff>
                    <xdr:row>205</xdr:row>
                    <xdr:rowOff>190500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xdr:col>
                    <xdr:colOff>209550</xdr:colOff>
                    <xdr:row>205</xdr:row>
                    <xdr:rowOff>171450</xdr:rowOff>
                  </from>
                  <to>
                    <xdr:col>5</xdr:col>
                    <xdr:colOff>28575</xdr:colOff>
                    <xdr:row>206</xdr:row>
                    <xdr:rowOff>180975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48</xdr:col>
                    <xdr:colOff>19050</xdr:colOff>
                    <xdr:row>162</xdr:row>
                    <xdr:rowOff>28575</xdr:rowOff>
                  </from>
                  <to>
                    <xdr:col>50</xdr:col>
                    <xdr:colOff>47625</xdr:colOff>
                    <xdr:row>163</xdr:row>
                    <xdr:rowOff>95250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48</xdr:col>
                    <xdr:colOff>19050</xdr:colOff>
                    <xdr:row>163</xdr:row>
                    <xdr:rowOff>57150</xdr:rowOff>
                  </from>
                  <to>
                    <xdr:col>51</xdr:col>
                    <xdr:colOff>66675</xdr:colOff>
                    <xdr:row>171</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48</xdr:col>
                    <xdr:colOff>19050</xdr:colOff>
                    <xdr:row>171</xdr:row>
                    <xdr:rowOff>28575</xdr:rowOff>
                  </from>
                  <to>
                    <xdr:col>50</xdr:col>
                    <xdr:colOff>47625</xdr:colOff>
                    <xdr:row>172</xdr:row>
                    <xdr:rowOff>95250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48</xdr:col>
                    <xdr:colOff>19050</xdr:colOff>
                    <xdr:row>172</xdr:row>
                    <xdr:rowOff>57150</xdr:rowOff>
                  </from>
                  <to>
                    <xdr:col>51</xdr:col>
                    <xdr:colOff>66675</xdr:colOff>
                    <xdr:row>174</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48</xdr:col>
                    <xdr:colOff>19050</xdr:colOff>
                    <xdr:row>174</xdr:row>
                    <xdr:rowOff>28575</xdr:rowOff>
                  </from>
                  <to>
                    <xdr:col>50</xdr:col>
                    <xdr:colOff>47625</xdr:colOff>
                    <xdr:row>175</xdr:row>
                    <xdr:rowOff>95250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48</xdr:col>
                    <xdr:colOff>19050</xdr:colOff>
                    <xdr:row>175</xdr:row>
                    <xdr:rowOff>57150</xdr:rowOff>
                  </from>
                  <to>
                    <xdr:col>51</xdr:col>
                    <xdr:colOff>66675</xdr:colOff>
                    <xdr:row>177</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48</xdr:col>
                    <xdr:colOff>19050</xdr:colOff>
                    <xdr:row>177</xdr:row>
                    <xdr:rowOff>28575</xdr:rowOff>
                  </from>
                  <to>
                    <xdr:col>50</xdr:col>
                    <xdr:colOff>47625</xdr:colOff>
                    <xdr:row>178</xdr:row>
                    <xdr:rowOff>95250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sizeWithCells="1">
                  <from>
                    <xdr:col>48</xdr:col>
                    <xdr:colOff>19050</xdr:colOff>
                    <xdr:row>178</xdr:row>
                    <xdr:rowOff>57150</xdr:rowOff>
                  </from>
                  <to>
                    <xdr:col>51</xdr:col>
                    <xdr:colOff>66675</xdr:colOff>
                    <xdr:row>192</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sizeWithCells="1">
                  <from>
                    <xdr:col>48</xdr:col>
                    <xdr:colOff>19050</xdr:colOff>
                    <xdr:row>192</xdr:row>
                    <xdr:rowOff>28575</xdr:rowOff>
                  </from>
                  <to>
                    <xdr:col>50</xdr:col>
                    <xdr:colOff>47625</xdr:colOff>
                    <xdr:row>193</xdr:row>
                    <xdr:rowOff>95250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sizeWithCells="1">
                  <from>
                    <xdr:col>48</xdr:col>
                    <xdr:colOff>19050</xdr:colOff>
                    <xdr:row>193</xdr:row>
                    <xdr:rowOff>95250</xdr:rowOff>
                  </from>
                  <to>
                    <xdr:col>51</xdr:col>
                    <xdr:colOff>66675</xdr:colOff>
                    <xdr:row>194</xdr:row>
                    <xdr:rowOff>171450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sizeWithCells="1">
                  <from>
                    <xdr:col>48</xdr:col>
                    <xdr:colOff>19050</xdr:colOff>
                    <xdr:row>198</xdr:row>
                    <xdr:rowOff>28575</xdr:rowOff>
                  </from>
                  <to>
                    <xdr:col>50</xdr:col>
                    <xdr:colOff>47625</xdr:colOff>
                    <xdr:row>199</xdr:row>
                    <xdr:rowOff>95250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sizeWithCells="1">
                  <from>
                    <xdr:col>48</xdr:col>
                    <xdr:colOff>19050</xdr:colOff>
                    <xdr:row>199</xdr:row>
                    <xdr:rowOff>57150</xdr:rowOff>
                  </from>
                  <to>
                    <xdr:col>51</xdr:col>
                    <xdr:colOff>66675</xdr:colOff>
                    <xdr:row>201</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sizeWithCells="1">
                  <from>
                    <xdr:col>48</xdr:col>
                    <xdr:colOff>19050</xdr:colOff>
                    <xdr:row>201</xdr:row>
                    <xdr:rowOff>28575</xdr:rowOff>
                  </from>
                  <to>
                    <xdr:col>50</xdr:col>
                    <xdr:colOff>47625</xdr:colOff>
                    <xdr:row>202</xdr:row>
                    <xdr:rowOff>95250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sizeWithCells="1">
                  <from>
                    <xdr:col>48</xdr:col>
                    <xdr:colOff>19050</xdr:colOff>
                    <xdr:row>202</xdr:row>
                    <xdr:rowOff>57150</xdr:rowOff>
                  </from>
                  <to>
                    <xdr:col>51</xdr:col>
                    <xdr:colOff>66675</xdr:colOff>
                    <xdr:row>204</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sizeWithCells="1">
                  <from>
                    <xdr:col>48</xdr:col>
                    <xdr:colOff>19050</xdr:colOff>
                    <xdr:row>204</xdr:row>
                    <xdr:rowOff>28575</xdr:rowOff>
                  </from>
                  <to>
                    <xdr:col>50</xdr:col>
                    <xdr:colOff>47625</xdr:colOff>
                    <xdr:row>205</xdr:row>
                    <xdr:rowOff>95250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sizeWithCells="1">
                  <from>
                    <xdr:col>48</xdr:col>
                    <xdr:colOff>19050</xdr:colOff>
                    <xdr:row>205</xdr:row>
                    <xdr:rowOff>57150</xdr:rowOff>
                  </from>
                  <to>
                    <xdr:col>51</xdr:col>
                    <xdr:colOff>66675</xdr:colOff>
                    <xdr:row>207</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sizeWithCells="1">
                  <from>
                    <xdr:col>3</xdr:col>
                    <xdr:colOff>19050</xdr:colOff>
                    <xdr:row>301</xdr:row>
                    <xdr:rowOff>171450</xdr:rowOff>
                  </from>
                  <to>
                    <xdr:col>8</xdr:col>
                    <xdr:colOff>38100</xdr:colOff>
                    <xdr:row>303</xdr:row>
                    <xdr:rowOff>9525</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sizeWithCells="1">
                  <from>
                    <xdr:col>3</xdr:col>
                    <xdr:colOff>19050</xdr:colOff>
                    <xdr:row>304</xdr:row>
                    <xdr:rowOff>171450</xdr:rowOff>
                  </from>
                  <to>
                    <xdr:col>8</xdr:col>
                    <xdr:colOff>38100</xdr:colOff>
                    <xdr:row>306</xdr:row>
                    <xdr:rowOff>9525</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sizeWithCells="1">
                  <from>
                    <xdr:col>3</xdr:col>
                    <xdr:colOff>19050</xdr:colOff>
                    <xdr:row>307</xdr:row>
                    <xdr:rowOff>171450</xdr:rowOff>
                  </from>
                  <to>
                    <xdr:col>8</xdr:col>
                    <xdr:colOff>38100</xdr:colOff>
                    <xdr:row>309</xdr:row>
                    <xdr:rowOff>9525</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xdr:col>
                    <xdr:colOff>209550</xdr:colOff>
                    <xdr:row>166</xdr:row>
                    <xdr:rowOff>0</xdr:rowOff>
                  </from>
                  <to>
                    <xdr:col>9</xdr:col>
                    <xdr:colOff>95250</xdr:colOff>
                    <xdr:row>167</xdr:row>
                    <xdr:rowOff>9525</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xdr:col>
                    <xdr:colOff>209550</xdr:colOff>
                    <xdr:row>166</xdr:row>
                    <xdr:rowOff>190500</xdr:rowOff>
                  </from>
                  <to>
                    <xdr:col>5</xdr:col>
                    <xdr:colOff>28575</xdr:colOff>
                    <xdr:row>168</xdr:row>
                    <xdr:rowOff>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xdr:col>
                    <xdr:colOff>209550</xdr:colOff>
                    <xdr:row>168</xdr:row>
                    <xdr:rowOff>19050</xdr:rowOff>
                  </from>
                  <to>
                    <xdr:col>9</xdr:col>
                    <xdr:colOff>114300</xdr:colOff>
                    <xdr:row>169</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xdr:col>
                    <xdr:colOff>209550</xdr:colOff>
                    <xdr:row>169</xdr:row>
                    <xdr:rowOff>19050</xdr:rowOff>
                  </from>
                  <to>
                    <xdr:col>9</xdr:col>
                    <xdr:colOff>95250</xdr:colOff>
                    <xdr:row>170</xdr:row>
                    <xdr:rowOff>28575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xdr:col>
                    <xdr:colOff>209550</xdr:colOff>
                    <xdr:row>170</xdr:row>
                    <xdr:rowOff>9525</xdr:rowOff>
                  </from>
                  <to>
                    <xdr:col>5</xdr:col>
                    <xdr:colOff>28575</xdr:colOff>
                    <xdr:row>171</xdr:row>
                    <xdr:rowOff>19050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sizeWithCells="1">
                  <from>
                    <xdr:col>48</xdr:col>
                    <xdr:colOff>19050</xdr:colOff>
                    <xdr:row>165</xdr:row>
                    <xdr:rowOff>28575</xdr:rowOff>
                  </from>
                  <to>
                    <xdr:col>50</xdr:col>
                    <xdr:colOff>47625</xdr:colOff>
                    <xdr:row>166</xdr:row>
                    <xdr:rowOff>95250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sizeWithCells="1">
                  <from>
                    <xdr:col>48</xdr:col>
                    <xdr:colOff>19050</xdr:colOff>
                    <xdr:row>166</xdr:row>
                    <xdr:rowOff>57150</xdr:rowOff>
                  </from>
                  <to>
                    <xdr:col>51</xdr:col>
                    <xdr:colOff>66675</xdr:colOff>
                    <xdr:row>168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sizeWithCells="1">
                  <from>
                    <xdr:col>48</xdr:col>
                    <xdr:colOff>19050</xdr:colOff>
                    <xdr:row>168</xdr:row>
                    <xdr:rowOff>28575</xdr:rowOff>
                  </from>
                  <to>
                    <xdr:col>50</xdr:col>
                    <xdr:colOff>47625</xdr:colOff>
                    <xdr:row>169</xdr:row>
                    <xdr:rowOff>95250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sizeWithCells="1">
                  <from>
                    <xdr:col>48</xdr:col>
                    <xdr:colOff>19050</xdr:colOff>
                    <xdr:row>169</xdr:row>
                    <xdr:rowOff>57150</xdr:rowOff>
                  </from>
                  <to>
                    <xdr:col>51</xdr:col>
                    <xdr:colOff>66675</xdr:colOff>
                    <xdr:row>171</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xdr:col>
                    <xdr:colOff>209550</xdr:colOff>
                    <xdr:row>171</xdr:row>
                    <xdr:rowOff>19050</xdr:rowOff>
                  </from>
                  <to>
                    <xdr:col>9</xdr:col>
                    <xdr:colOff>114300</xdr:colOff>
                    <xdr:row>172</xdr:row>
                    <xdr:rowOff>28575</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xdr:col>
                    <xdr:colOff>209550</xdr:colOff>
                    <xdr:row>180</xdr:row>
                    <xdr:rowOff>180975</xdr:rowOff>
                  </from>
                  <to>
                    <xdr:col>9</xdr:col>
                    <xdr:colOff>95250</xdr:colOff>
                    <xdr:row>181</xdr:row>
                    <xdr:rowOff>190500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xdr:col>
                    <xdr:colOff>209550</xdr:colOff>
                    <xdr:row>181</xdr:row>
                    <xdr:rowOff>171450</xdr:rowOff>
                  </from>
                  <to>
                    <xdr:col>5</xdr:col>
                    <xdr:colOff>28575</xdr:colOff>
                    <xdr:row>182</xdr:row>
                    <xdr:rowOff>180975</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xdr:col>
                    <xdr:colOff>209550</xdr:colOff>
                    <xdr:row>182</xdr:row>
                    <xdr:rowOff>180975</xdr:rowOff>
                  </from>
                  <to>
                    <xdr:col>9</xdr:col>
                    <xdr:colOff>114300</xdr:colOff>
                    <xdr:row>183</xdr:row>
                    <xdr:rowOff>190500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xdr:col>
                    <xdr:colOff>209550</xdr:colOff>
                    <xdr:row>183</xdr:row>
                    <xdr:rowOff>180975</xdr:rowOff>
                  </from>
                  <to>
                    <xdr:col>9</xdr:col>
                    <xdr:colOff>95250</xdr:colOff>
                    <xdr:row>184</xdr:row>
                    <xdr:rowOff>190500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xdr:col>
                    <xdr:colOff>209550</xdr:colOff>
                    <xdr:row>184</xdr:row>
                    <xdr:rowOff>171450</xdr:rowOff>
                  </from>
                  <to>
                    <xdr:col>5</xdr:col>
                    <xdr:colOff>28575</xdr:colOff>
                    <xdr:row>185</xdr:row>
                    <xdr:rowOff>180975</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xdr:col>
                    <xdr:colOff>209550</xdr:colOff>
                    <xdr:row>185</xdr:row>
                    <xdr:rowOff>180975</xdr:rowOff>
                  </from>
                  <to>
                    <xdr:col>9</xdr:col>
                    <xdr:colOff>114300</xdr:colOff>
                    <xdr:row>186</xdr:row>
                    <xdr:rowOff>190500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xdr:col>
                    <xdr:colOff>209550</xdr:colOff>
                    <xdr:row>186</xdr:row>
                    <xdr:rowOff>180975</xdr:rowOff>
                  </from>
                  <to>
                    <xdr:col>9</xdr:col>
                    <xdr:colOff>95250</xdr:colOff>
                    <xdr:row>187</xdr:row>
                    <xdr:rowOff>190500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2</xdr:col>
                    <xdr:colOff>209550</xdr:colOff>
                    <xdr:row>187</xdr:row>
                    <xdr:rowOff>171450</xdr:rowOff>
                  </from>
                  <to>
                    <xdr:col>5</xdr:col>
                    <xdr:colOff>28575</xdr:colOff>
                    <xdr:row>188</xdr:row>
                    <xdr:rowOff>180975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2</xdr:col>
                    <xdr:colOff>209550</xdr:colOff>
                    <xdr:row>188</xdr:row>
                    <xdr:rowOff>180975</xdr:rowOff>
                  </from>
                  <to>
                    <xdr:col>9</xdr:col>
                    <xdr:colOff>114300</xdr:colOff>
                    <xdr:row>189</xdr:row>
                    <xdr:rowOff>190500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xdr:col>
                    <xdr:colOff>209550</xdr:colOff>
                    <xdr:row>189</xdr:row>
                    <xdr:rowOff>180975</xdr:rowOff>
                  </from>
                  <to>
                    <xdr:col>9</xdr:col>
                    <xdr:colOff>95250</xdr:colOff>
                    <xdr:row>190</xdr:row>
                    <xdr:rowOff>190500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xdr:col>
                    <xdr:colOff>209550</xdr:colOff>
                    <xdr:row>190</xdr:row>
                    <xdr:rowOff>171450</xdr:rowOff>
                  </from>
                  <to>
                    <xdr:col>5</xdr:col>
                    <xdr:colOff>28575</xdr:colOff>
                    <xdr:row>191</xdr:row>
                    <xdr:rowOff>180975</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sizeWithCells="1">
                  <from>
                    <xdr:col>48</xdr:col>
                    <xdr:colOff>19050</xdr:colOff>
                    <xdr:row>180</xdr:row>
                    <xdr:rowOff>28575</xdr:rowOff>
                  </from>
                  <to>
                    <xdr:col>50</xdr:col>
                    <xdr:colOff>47625</xdr:colOff>
                    <xdr:row>181</xdr:row>
                    <xdr:rowOff>95250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sizeWithCells="1">
                  <from>
                    <xdr:col>48</xdr:col>
                    <xdr:colOff>19050</xdr:colOff>
                    <xdr:row>181</xdr:row>
                    <xdr:rowOff>57150</xdr:rowOff>
                  </from>
                  <to>
                    <xdr:col>51</xdr:col>
                    <xdr:colOff>66675</xdr:colOff>
                    <xdr:row>183</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sizeWithCells="1">
                  <from>
                    <xdr:col>48</xdr:col>
                    <xdr:colOff>19050</xdr:colOff>
                    <xdr:row>183</xdr:row>
                    <xdr:rowOff>28575</xdr:rowOff>
                  </from>
                  <to>
                    <xdr:col>50</xdr:col>
                    <xdr:colOff>47625</xdr:colOff>
                    <xdr:row>184</xdr:row>
                    <xdr:rowOff>95250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sizeWithCells="1">
                  <from>
                    <xdr:col>48</xdr:col>
                    <xdr:colOff>19050</xdr:colOff>
                    <xdr:row>184</xdr:row>
                    <xdr:rowOff>57150</xdr:rowOff>
                  </from>
                  <to>
                    <xdr:col>51</xdr:col>
                    <xdr:colOff>66675</xdr:colOff>
                    <xdr:row>186</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sizeWithCells="1">
                  <from>
                    <xdr:col>48</xdr:col>
                    <xdr:colOff>19050</xdr:colOff>
                    <xdr:row>186</xdr:row>
                    <xdr:rowOff>28575</xdr:rowOff>
                  </from>
                  <to>
                    <xdr:col>50</xdr:col>
                    <xdr:colOff>47625</xdr:colOff>
                    <xdr:row>187</xdr:row>
                    <xdr:rowOff>95250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sizeWithCells="1">
                  <from>
                    <xdr:col>48</xdr:col>
                    <xdr:colOff>19050</xdr:colOff>
                    <xdr:row>187</xdr:row>
                    <xdr:rowOff>57150</xdr:rowOff>
                  </from>
                  <to>
                    <xdr:col>51</xdr:col>
                    <xdr:colOff>66675</xdr:colOff>
                    <xdr:row>189</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sizeWithCells="1">
                  <from>
                    <xdr:col>48</xdr:col>
                    <xdr:colOff>19050</xdr:colOff>
                    <xdr:row>189</xdr:row>
                    <xdr:rowOff>28575</xdr:rowOff>
                  </from>
                  <to>
                    <xdr:col>50</xdr:col>
                    <xdr:colOff>47625</xdr:colOff>
                    <xdr:row>190</xdr:row>
                    <xdr:rowOff>95250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sizeWithCells="1">
                  <from>
                    <xdr:col>48</xdr:col>
                    <xdr:colOff>19050</xdr:colOff>
                    <xdr:row>190</xdr:row>
                    <xdr:rowOff>57150</xdr:rowOff>
                  </from>
                  <to>
                    <xdr:col>51</xdr:col>
                    <xdr:colOff>66675</xdr:colOff>
                    <xdr:row>192</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xdr:col>
                    <xdr:colOff>219075</xdr:colOff>
                    <xdr:row>191</xdr:row>
                    <xdr:rowOff>190500</xdr:rowOff>
                  </from>
                  <to>
                    <xdr:col>9</xdr:col>
                    <xdr:colOff>123825</xdr:colOff>
                    <xdr:row>193</xdr:row>
                    <xdr:rowOff>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sizeWithCells="1">
                  <from>
                    <xdr:col>48</xdr:col>
                    <xdr:colOff>19050</xdr:colOff>
                    <xdr:row>163</xdr:row>
                    <xdr:rowOff>57150</xdr:rowOff>
                  </from>
                  <to>
                    <xdr:col>51</xdr:col>
                    <xdr:colOff>66675</xdr:colOff>
                    <xdr:row>165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sizeWithCells="1">
                  <from>
                    <xdr:col>48</xdr:col>
                    <xdr:colOff>19050</xdr:colOff>
                    <xdr:row>178</xdr:row>
                    <xdr:rowOff>47625</xdr:rowOff>
                  </from>
                  <to>
                    <xdr:col>51</xdr:col>
                    <xdr:colOff>66675</xdr:colOff>
                    <xdr:row>180</xdr:row>
                    <xdr:rowOff>28575</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sizeWithCells="1">
                  <from>
                    <xdr:col>29</xdr:col>
                    <xdr:colOff>133350</xdr:colOff>
                    <xdr:row>271</xdr:row>
                    <xdr:rowOff>152400</xdr:rowOff>
                  </from>
                  <to>
                    <xdr:col>38</xdr:col>
                    <xdr:colOff>28575</xdr:colOff>
                    <xdr:row>273</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sizeWithCells="1">
                  <from>
                    <xdr:col>29</xdr:col>
                    <xdr:colOff>133350</xdr:colOff>
                    <xdr:row>272</xdr:row>
                    <xdr:rowOff>152400</xdr:rowOff>
                  </from>
                  <to>
                    <xdr:col>36</xdr:col>
                    <xdr:colOff>66675</xdr:colOff>
                    <xdr:row>274</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sizeWithCells="1">
                  <from>
                    <xdr:col>29</xdr:col>
                    <xdr:colOff>133350</xdr:colOff>
                    <xdr:row>273</xdr:row>
                    <xdr:rowOff>161925</xdr:rowOff>
                  </from>
                  <to>
                    <xdr:col>36</xdr:col>
                    <xdr:colOff>19050</xdr:colOff>
                    <xdr:row>275</xdr:row>
                    <xdr:rowOff>28575</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sizeWithCells="1">
                  <from>
                    <xdr:col>2</xdr:col>
                    <xdr:colOff>228600</xdr:colOff>
                    <xdr:row>271</xdr:row>
                    <xdr:rowOff>161925</xdr:rowOff>
                  </from>
                  <to>
                    <xdr:col>10</xdr:col>
                    <xdr:colOff>9525</xdr:colOff>
                    <xdr:row>273</xdr:row>
                    <xdr:rowOff>28575</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sizeWithCells="1">
                  <from>
                    <xdr:col>2</xdr:col>
                    <xdr:colOff>228600</xdr:colOff>
                    <xdr:row>272</xdr:row>
                    <xdr:rowOff>161925</xdr:rowOff>
                  </from>
                  <to>
                    <xdr:col>9</xdr:col>
                    <xdr:colOff>19050</xdr:colOff>
                    <xdr:row>274</xdr:row>
                    <xdr:rowOff>28575</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sizeWithCells="1">
                  <from>
                    <xdr:col>2</xdr:col>
                    <xdr:colOff>228600</xdr:colOff>
                    <xdr:row>274</xdr:row>
                    <xdr:rowOff>0</xdr:rowOff>
                  </from>
                  <to>
                    <xdr:col>8</xdr:col>
                    <xdr:colOff>161925</xdr:colOff>
                    <xdr:row>275</xdr:row>
                    <xdr:rowOff>38100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sizeWithCells="1">
                  <from>
                    <xdr:col>3</xdr:col>
                    <xdr:colOff>9525</xdr:colOff>
                    <xdr:row>275</xdr:row>
                    <xdr:rowOff>152400</xdr:rowOff>
                  </from>
                  <to>
                    <xdr:col>10</xdr:col>
                    <xdr:colOff>28575</xdr:colOff>
                    <xdr:row>277</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sizeWithCells="1">
                  <from>
                    <xdr:col>3</xdr:col>
                    <xdr:colOff>9525</xdr:colOff>
                    <xdr:row>276</xdr:row>
                    <xdr:rowOff>152400</xdr:rowOff>
                  </from>
                  <to>
                    <xdr:col>9</xdr:col>
                    <xdr:colOff>38100</xdr:colOff>
                    <xdr:row>278</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sizeWithCells="1">
                  <from>
                    <xdr:col>3</xdr:col>
                    <xdr:colOff>9525</xdr:colOff>
                    <xdr:row>277</xdr:row>
                    <xdr:rowOff>161925</xdr:rowOff>
                  </from>
                  <to>
                    <xdr:col>8</xdr:col>
                    <xdr:colOff>180975</xdr:colOff>
                    <xdr:row>279</xdr:row>
                    <xdr:rowOff>28575</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sizeWithCells="1">
                  <from>
                    <xdr:col>29</xdr:col>
                    <xdr:colOff>142875</xdr:colOff>
                    <xdr:row>275</xdr:row>
                    <xdr:rowOff>161925</xdr:rowOff>
                  </from>
                  <to>
                    <xdr:col>38</xdr:col>
                    <xdr:colOff>38100</xdr:colOff>
                    <xdr:row>277</xdr:row>
                    <xdr:rowOff>28575</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sizeWithCells="1">
                  <from>
                    <xdr:col>29</xdr:col>
                    <xdr:colOff>142875</xdr:colOff>
                    <xdr:row>276</xdr:row>
                    <xdr:rowOff>161925</xdr:rowOff>
                  </from>
                  <to>
                    <xdr:col>36</xdr:col>
                    <xdr:colOff>76200</xdr:colOff>
                    <xdr:row>278</xdr:row>
                    <xdr:rowOff>28575</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sizeWithCells="1">
                  <from>
                    <xdr:col>29</xdr:col>
                    <xdr:colOff>142875</xdr:colOff>
                    <xdr:row>278</xdr:row>
                    <xdr:rowOff>0</xdr:rowOff>
                  </from>
                  <to>
                    <xdr:col>36</xdr:col>
                    <xdr:colOff>28575</xdr:colOff>
                    <xdr:row>279</xdr:row>
                    <xdr:rowOff>38100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xdr:col>
                    <xdr:colOff>209550</xdr:colOff>
                    <xdr:row>195</xdr:row>
                    <xdr:rowOff>180975</xdr:rowOff>
                  </from>
                  <to>
                    <xdr:col>9</xdr:col>
                    <xdr:colOff>95250</xdr:colOff>
                    <xdr:row>196</xdr:row>
                    <xdr:rowOff>190500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xdr:col>
                    <xdr:colOff>209550</xdr:colOff>
                    <xdr:row>196</xdr:row>
                    <xdr:rowOff>171450</xdr:rowOff>
                  </from>
                  <to>
                    <xdr:col>5</xdr:col>
                    <xdr:colOff>28575</xdr:colOff>
                    <xdr:row>197</xdr:row>
                    <xdr:rowOff>180975</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xdr:col>
                    <xdr:colOff>209550</xdr:colOff>
                    <xdr:row>197</xdr:row>
                    <xdr:rowOff>180975</xdr:rowOff>
                  </from>
                  <to>
                    <xdr:col>9</xdr:col>
                    <xdr:colOff>114300</xdr:colOff>
                    <xdr:row>198</xdr:row>
                    <xdr:rowOff>190500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sizeWithCells="1">
                  <from>
                    <xdr:col>48</xdr:col>
                    <xdr:colOff>19050</xdr:colOff>
                    <xdr:row>195</xdr:row>
                    <xdr:rowOff>28575</xdr:rowOff>
                  </from>
                  <to>
                    <xdr:col>50</xdr:col>
                    <xdr:colOff>47625</xdr:colOff>
                    <xdr:row>196</xdr:row>
                    <xdr:rowOff>95250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sizeWithCells="1">
                  <from>
                    <xdr:col>48</xdr:col>
                    <xdr:colOff>19050</xdr:colOff>
                    <xdr:row>196</xdr:row>
                    <xdr:rowOff>57150</xdr:rowOff>
                  </from>
                  <to>
                    <xdr:col>51</xdr:col>
                    <xdr:colOff>66675</xdr:colOff>
                    <xdr:row>198</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sizeWithCells="1">
                  <from>
                    <xdr:col>3</xdr:col>
                    <xdr:colOff>47625</xdr:colOff>
                    <xdr:row>467</xdr:row>
                    <xdr:rowOff>171450</xdr:rowOff>
                  </from>
                  <to>
                    <xdr:col>15</xdr:col>
                    <xdr:colOff>76200</xdr:colOff>
                    <xdr:row>469</xdr:row>
                    <xdr:rowOff>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sizeWithCells="1">
                  <from>
                    <xdr:col>3</xdr:col>
                    <xdr:colOff>47625</xdr:colOff>
                    <xdr:row>468</xdr:row>
                    <xdr:rowOff>161925</xdr:rowOff>
                  </from>
                  <to>
                    <xdr:col>15</xdr:col>
                    <xdr:colOff>57150</xdr:colOff>
                    <xdr:row>469</xdr:row>
                    <xdr:rowOff>180975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sizeWithCells="1">
                  <from>
                    <xdr:col>3</xdr:col>
                    <xdr:colOff>47625</xdr:colOff>
                    <xdr:row>469</xdr:row>
                    <xdr:rowOff>152400</xdr:rowOff>
                  </from>
                  <to>
                    <xdr:col>14</xdr:col>
                    <xdr:colOff>76200</xdr:colOff>
                    <xdr:row>471</xdr:row>
                    <xdr:rowOff>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3</xdr:col>
                    <xdr:colOff>47625</xdr:colOff>
                    <xdr:row>517</xdr:row>
                    <xdr:rowOff>76200</xdr:rowOff>
                  </from>
                  <to>
                    <xdr:col>9</xdr:col>
                    <xdr:colOff>95250</xdr:colOff>
                    <xdr:row>518</xdr:row>
                    <xdr:rowOff>104775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3</xdr:col>
                    <xdr:colOff>47625</xdr:colOff>
                    <xdr:row>518</xdr:row>
                    <xdr:rowOff>85725</xdr:rowOff>
                  </from>
                  <to>
                    <xdr:col>9</xdr:col>
                    <xdr:colOff>95250</xdr:colOff>
                    <xdr:row>519</xdr:row>
                    <xdr:rowOff>114300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3</xdr:col>
                    <xdr:colOff>47625</xdr:colOff>
                    <xdr:row>525</xdr:row>
                    <xdr:rowOff>76200</xdr:rowOff>
                  </from>
                  <to>
                    <xdr:col>9</xdr:col>
                    <xdr:colOff>95250</xdr:colOff>
                    <xdr:row>526</xdr:row>
                    <xdr:rowOff>104775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3</xdr:col>
                    <xdr:colOff>47625</xdr:colOff>
                    <xdr:row>526</xdr:row>
                    <xdr:rowOff>85725</xdr:rowOff>
                  </from>
                  <to>
                    <xdr:col>9</xdr:col>
                    <xdr:colOff>95250</xdr:colOff>
                    <xdr:row>527</xdr:row>
                    <xdr:rowOff>114300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4</xdr:col>
                    <xdr:colOff>28575</xdr:colOff>
                    <xdr:row>604</xdr:row>
                    <xdr:rowOff>85725</xdr:rowOff>
                  </from>
                  <to>
                    <xdr:col>10</xdr:col>
                    <xdr:colOff>114300</xdr:colOff>
                    <xdr:row>605</xdr:row>
                    <xdr:rowOff>0</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13</xdr:col>
                    <xdr:colOff>47625</xdr:colOff>
                    <xdr:row>604</xdr:row>
                    <xdr:rowOff>57150</xdr:rowOff>
                  </from>
                  <to>
                    <xdr:col>23</xdr:col>
                    <xdr:colOff>28575</xdr:colOff>
                    <xdr:row>605</xdr:row>
                    <xdr:rowOff>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46</xdr:col>
                    <xdr:colOff>57150</xdr:colOff>
                    <xdr:row>567</xdr:row>
                    <xdr:rowOff>0</xdr:rowOff>
                  </from>
                  <to>
                    <xdr:col>50</xdr:col>
                    <xdr:colOff>95250</xdr:colOff>
                    <xdr:row>568</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46</xdr:col>
                    <xdr:colOff>57150</xdr:colOff>
                    <xdr:row>567</xdr:row>
                    <xdr:rowOff>171450</xdr:rowOff>
                  </from>
                  <to>
                    <xdr:col>50</xdr:col>
                    <xdr:colOff>95250</xdr:colOff>
                    <xdr:row>568</xdr:row>
                    <xdr:rowOff>180975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46</xdr:col>
                    <xdr:colOff>57150</xdr:colOff>
                    <xdr:row>569</xdr:row>
                    <xdr:rowOff>0</xdr:rowOff>
                  </from>
                  <to>
                    <xdr:col>50</xdr:col>
                    <xdr:colOff>95250</xdr:colOff>
                    <xdr:row>570</xdr:row>
                    <xdr:rowOff>9525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46</xdr:col>
                    <xdr:colOff>57150</xdr:colOff>
                    <xdr:row>569</xdr:row>
                    <xdr:rowOff>171450</xdr:rowOff>
                  </from>
                  <to>
                    <xdr:col>50</xdr:col>
                    <xdr:colOff>95250</xdr:colOff>
                    <xdr:row>570</xdr:row>
                    <xdr:rowOff>180975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3</xdr:col>
                    <xdr:colOff>47625</xdr:colOff>
                    <xdr:row>454</xdr:row>
                    <xdr:rowOff>19050</xdr:rowOff>
                  </from>
                  <to>
                    <xdr:col>16</xdr:col>
                    <xdr:colOff>9525</xdr:colOff>
                    <xdr:row>455</xdr:row>
                    <xdr:rowOff>9525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sizeWithCells="1">
                  <from>
                    <xdr:col>3</xdr:col>
                    <xdr:colOff>47625</xdr:colOff>
                    <xdr:row>452</xdr:row>
                    <xdr:rowOff>38100</xdr:rowOff>
                  </from>
                  <to>
                    <xdr:col>12</xdr:col>
                    <xdr:colOff>57150</xdr:colOff>
                    <xdr:row>453</xdr:row>
                    <xdr:rowOff>28575</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sizeWithCells="1">
                  <from>
                    <xdr:col>3</xdr:col>
                    <xdr:colOff>47625</xdr:colOff>
                    <xdr:row>453</xdr:row>
                    <xdr:rowOff>19050</xdr:rowOff>
                  </from>
                  <to>
                    <xdr:col>12</xdr:col>
                    <xdr:colOff>66675</xdr:colOff>
                    <xdr:row>454</xdr:row>
                    <xdr:rowOff>19050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sizeWithCells="1">
                  <from>
                    <xdr:col>3</xdr:col>
                    <xdr:colOff>47625</xdr:colOff>
                    <xdr:row>456</xdr:row>
                    <xdr:rowOff>19050</xdr:rowOff>
                  </from>
                  <to>
                    <xdr:col>12</xdr:col>
                    <xdr:colOff>114300</xdr:colOff>
                    <xdr:row>457</xdr:row>
                    <xdr:rowOff>19050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sizeWithCells="1">
                  <from>
                    <xdr:col>3</xdr:col>
                    <xdr:colOff>47625</xdr:colOff>
                    <xdr:row>455</xdr:row>
                    <xdr:rowOff>19050</xdr:rowOff>
                  </from>
                  <to>
                    <xdr:col>15</xdr:col>
                    <xdr:colOff>95250</xdr:colOff>
                    <xdr:row>455</xdr:row>
                    <xdr:rowOff>190500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sizeWithCells="1">
                  <from>
                    <xdr:col>3</xdr:col>
                    <xdr:colOff>47625</xdr:colOff>
                    <xdr:row>457</xdr:row>
                    <xdr:rowOff>19050</xdr:rowOff>
                  </from>
                  <to>
                    <xdr:col>12</xdr:col>
                    <xdr:colOff>114300</xdr:colOff>
                    <xdr:row>457</xdr:row>
                    <xdr:rowOff>180975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38</xdr:col>
                    <xdr:colOff>57150</xdr:colOff>
                    <xdr:row>586</xdr:row>
                    <xdr:rowOff>0</xdr:rowOff>
                  </from>
                  <to>
                    <xdr:col>43</xdr:col>
                    <xdr:colOff>76200</xdr:colOff>
                    <xdr:row>587</xdr:row>
                    <xdr:rowOff>9525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38</xdr:col>
                    <xdr:colOff>57150</xdr:colOff>
                    <xdr:row>586</xdr:row>
                    <xdr:rowOff>171450</xdr:rowOff>
                  </from>
                  <to>
                    <xdr:col>43</xdr:col>
                    <xdr:colOff>76200</xdr:colOff>
                    <xdr:row>587</xdr:row>
                    <xdr:rowOff>180975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38</xdr:col>
                    <xdr:colOff>57150</xdr:colOff>
                    <xdr:row>588</xdr:row>
                    <xdr:rowOff>0</xdr:rowOff>
                  </from>
                  <to>
                    <xdr:col>43</xdr:col>
                    <xdr:colOff>76200</xdr:colOff>
                    <xdr:row>589</xdr:row>
                    <xdr:rowOff>9525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38</xdr:col>
                    <xdr:colOff>57150</xdr:colOff>
                    <xdr:row>588</xdr:row>
                    <xdr:rowOff>171450</xdr:rowOff>
                  </from>
                  <to>
                    <xdr:col>43</xdr:col>
                    <xdr:colOff>76200</xdr:colOff>
                    <xdr:row>589</xdr:row>
                    <xdr:rowOff>180975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38</xdr:col>
                    <xdr:colOff>57150</xdr:colOff>
                    <xdr:row>586</xdr:row>
                    <xdr:rowOff>0</xdr:rowOff>
                  </from>
                  <to>
                    <xdr:col>43</xdr:col>
                    <xdr:colOff>76200</xdr:colOff>
                    <xdr:row>587</xdr:row>
                    <xdr:rowOff>9525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38</xdr:col>
                    <xdr:colOff>57150</xdr:colOff>
                    <xdr:row>586</xdr:row>
                    <xdr:rowOff>171450</xdr:rowOff>
                  </from>
                  <to>
                    <xdr:col>43</xdr:col>
                    <xdr:colOff>76200</xdr:colOff>
                    <xdr:row>587</xdr:row>
                    <xdr:rowOff>180975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38</xdr:col>
                    <xdr:colOff>57150</xdr:colOff>
                    <xdr:row>588</xdr:row>
                    <xdr:rowOff>0</xdr:rowOff>
                  </from>
                  <to>
                    <xdr:col>43</xdr:col>
                    <xdr:colOff>76200</xdr:colOff>
                    <xdr:row>589</xdr:row>
                    <xdr:rowOff>9525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38</xdr:col>
                    <xdr:colOff>57150</xdr:colOff>
                    <xdr:row>588</xdr:row>
                    <xdr:rowOff>171450</xdr:rowOff>
                  </from>
                  <to>
                    <xdr:col>43</xdr:col>
                    <xdr:colOff>76200</xdr:colOff>
                    <xdr:row>589</xdr:row>
                    <xdr:rowOff>180975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46</xdr:col>
                    <xdr:colOff>57150</xdr:colOff>
                    <xdr:row>571</xdr:row>
                    <xdr:rowOff>0</xdr:rowOff>
                  </from>
                  <to>
                    <xdr:col>50</xdr:col>
                    <xdr:colOff>95250</xdr:colOff>
                    <xdr:row>572</xdr:row>
                    <xdr:rowOff>9525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46</xdr:col>
                    <xdr:colOff>57150</xdr:colOff>
                    <xdr:row>571</xdr:row>
                    <xdr:rowOff>171450</xdr:rowOff>
                  </from>
                  <to>
                    <xdr:col>50</xdr:col>
                    <xdr:colOff>95250</xdr:colOff>
                    <xdr:row>572</xdr:row>
                    <xdr:rowOff>180975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46</xdr:col>
                    <xdr:colOff>57150</xdr:colOff>
                    <xdr:row>573</xdr:row>
                    <xdr:rowOff>0</xdr:rowOff>
                  </from>
                  <to>
                    <xdr:col>50</xdr:col>
                    <xdr:colOff>95250</xdr:colOff>
                    <xdr:row>574</xdr:row>
                    <xdr:rowOff>9525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46</xdr:col>
                    <xdr:colOff>57150</xdr:colOff>
                    <xdr:row>573</xdr:row>
                    <xdr:rowOff>171450</xdr:rowOff>
                  </from>
                  <to>
                    <xdr:col>50</xdr:col>
                    <xdr:colOff>95250</xdr:colOff>
                    <xdr:row>574</xdr:row>
                    <xdr:rowOff>180975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46</xdr:col>
                    <xdr:colOff>57150</xdr:colOff>
                    <xdr:row>575</xdr:row>
                    <xdr:rowOff>0</xdr:rowOff>
                  </from>
                  <to>
                    <xdr:col>50</xdr:col>
                    <xdr:colOff>95250</xdr:colOff>
                    <xdr:row>576</xdr:row>
                    <xdr:rowOff>9525</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46</xdr:col>
                    <xdr:colOff>57150</xdr:colOff>
                    <xdr:row>575</xdr:row>
                    <xdr:rowOff>171450</xdr:rowOff>
                  </from>
                  <to>
                    <xdr:col>50</xdr:col>
                    <xdr:colOff>95250</xdr:colOff>
                    <xdr:row>576</xdr:row>
                    <xdr:rowOff>180975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sizeWithCells="1">
                  <from>
                    <xdr:col>4</xdr:col>
                    <xdr:colOff>19050</xdr:colOff>
                    <xdr:row>367</xdr:row>
                    <xdr:rowOff>0</xdr:rowOff>
                  </from>
                  <to>
                    <xdr:col>9</xdr:col>
                    <xdr:colOff>85725</xdr:colOff>
                    <xdr:row>368</xdr:row>
                    <xdr:rowOff>19050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sizeWithCells="1">
                  <from>
                    <xdr:col>4</xdr:col>
                    <xdr:colOff>19050</xdr:colOff>
                    <xdr:row>367</xdr:row>
                    <xdr:rowOff>190500</xdr:rowOff>
                  </from>
                  <to>
                    <xdr:col>9</xdr:col>
                    <xdr:colOff>85725</xdr:colOff>
                    <xdr:row>369</xdr:row>
                    <xdr:rowOff>9525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sizeWithCells="1">
                  <from>
                    <xdr:col>4</xdr:col>
                    <xdr:colOff>19050</xdr:colOff>
                    <xdr:row>369</xdr:row>
                    <xdr:rowOff>0</xdr:rowOff>
                  </from>
                  <to>
                    <xdr:col>9</xdr:col>
                    <xdr:colOff>95250</xdr:colOff>
                    <xdr:row>370</xdr:row>
                    <xdr:rowOff>19050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sizeWithCells="1">
                  <from>
                    <xdr:col>4</xdr:col>
                    <xdr:colOff>19050</xdr:colOff>
                    <xdr:row>370</xdr:row>
                    <xdr:rowOff>0</xdr:rowOff>
                  </from>
                  <to>
                    <xdr:col>13</xdr:col>
                    <xdr:colOff>95250</xdr:colOff>
                    <xdr:row>371</xdr:row>
                    <xdr:rowOff>9525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sizeWithCells="1">
                  <from>
                    <xdr:col>4</xdr:col>
                    <xdr:colOff>19050</xdr:colOff>
                    <xdr:row>370</xdr:row>
                    <xdr:rowOff>180975</xdr:rowOff>
                  </from>
                  <to>
                    <xdr:col>13</xdr:col>
                    <xdr:colOff>95250</xdr:colOff>
                    <xdr:row>372</xdr:row>
                    <xdr:rowOff>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sizeWithCells="1">
                  <from>
                    <xdr:col>4</xdr:col>
                    <xdr:colOff>19050</xdr:colOff>
                    <xdr:row>371</xdr:row>
                    <xdr:rowOff>180975</xdr:rowOff>
                  </from>
                  <to>
                    <xdr:col>13</xdr:col>
                    <xdr:colOff>114300</xdr:colOff>
                    <xdr:row>373</xdr:row>
                    <xdr:rowOff>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sizeWithCells="1">
                  <from>
                    <xdr:col>28</xdr:col>
                    <xdr:colOff>19050</xdr:colOff>
                    <xdr:row>367</xdr:row>
                    <xdr:rowOff>0</xdr:rowOff>
                  </from>
                  <to>
                    <xdr:col>33</xdr:col>
                    <xdr:colOff>85725</xdr:colOff>
                    <xdr:row>368</xdr:row>
                    <xdr:rowOff>19050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sizeWithCells="1">
                  <from>
                    <xdr:col>28</xdr:col>
                    <xdr:colOff>19050</xdr:colOff>
                    <xdr:row>367</xdr:row>
                    <xdr:rowOff>190500</xdr:rowOff>
                  </from>
                  <to>
                    <xdr:col>33</xdr:col>
                    <xdr:colOff>85725</xdr:colOff>
                    <xdr:row>369</xdr:row>
                    <xdr:rowOff>9525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sizeWithCells="1">
                  <from>
                    <xdr:col>28</xdr:col>
                    <xdr:colOff>19050</xdr:colOff>
                    <xdr:row>369</xdr:row>
                    <xdr:rowOff>0</xdr:rowOff>
                  </from>
                  <to>
                    <xdr:col>33</xdr:col>
                    <xdr:colOff>95250</xdr:colOff>
                    <xdr:row>370</xdr:row>
                    <xdr:rowOff>19050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sizeWithCells="1">
                  <from>
                    <xdr:col>28</xdr:col>
                    <xdr:colOff>19050</xdr:colOff>
                    <xdr:row>370</xdr:row>
                    <xdr:rowOff>0</xdr:rowOff>
                  </from>
                  <to>
                    <xdr:col>37</xdr:col>
                    <xdr:colOff>95250</xdr:colOff>
                    <xdr:row>371</xdr:row>
                    <xdr:rowOff>9525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sizeWithCells="1">
                  <from>
                    <xdr:col>28</xdr:col>
                    <xdr:colOff>19050</xdr:colOff>
                    <xdr:row>370</xdr:row>
                    <xdr:rowOff>180975</xdr:rowOff>
                  </from>
                  <to>
                    <xdr:col>37</xdr:col>
                    <xdr:colOff>95250</xdr:colOff>
                    <xdr:row>372</xdr:row>
                    <xdr:rowOff>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sizeWithCells="1">
                  <from>
                    <xdr:col>28</xdr:col>
                    <xdr:colOff>19050</xdr:colOff>
                    <xdr:row>371</xdr:row>
                    <xdr:rowOff>180975</xdr:rowOff>
                  </from>
                  <to>
                    <xdr:col>37</xdr:col>
                    <xdr:colOff>114300</xdr:colOff>
                    <xdr:row>373</xdr:row>
                    <xdr:rowOff>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sizeWithCells="1">
                  <from>
                    <xdr:col>3</xdr:col>
                    <xdr:colOff>9525</xdr:colOff>
                    <xdr:row>437</xdr:row>
                    <xdr:rowOff>171450</xdr:rowOff>
                  </from>
                  <to>
                    <xdr:col>9</xdr:col>
                    <xdr:colOff>19050</xdr:colOff>
                    <xdr:row>438</xdr:row>
                    <xdr:rowOff>171450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sizeWithCells="1">
                  <from>
                    <xdr:col>3</xdr:col>
                    <xdr:colOff>9525</xdr:colOff>
                    <xdr:row>440</xdr:row>
                    <xdr:rowOff>171450</xdr:rowOff>
                  </from>
                  <to>
                    <xdr:col>9</xdr:col>
                    <xdr:colOff>19050</xdr:colOff>
                    <xdr:row>441</xdr:row>
                    <xdr:rowOff>171450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xdr:col>
                    <xdr:colOff>190500</xdr:colOff>
                    <xdr:row>330</xdr:row>
                    <xdr:rowOff>38100</xdr:rowOff>
                  </from>
                  <to>
                    <xdr:col>5</xdr:col>
                    <xdr:colOff>9525</xdr:colOff>
                    <xdr:row>331</xdr:row>
                    <xdr:rowOff>19050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xdr:col>
                    <xdr:colOff>200025</xdr:colOff>
                    <xdr:row>335</xdr:row>
                    <xdr:rowOff>0</xdr:rowOff>
                  </from>
                  <to>
                    <xdr:col>5</xdr:col>
                    <xdr:colOff>19050</xdr:colOff>
                    <xdr:row>336</xdr:row>
                    <xdr:rowOff>19050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19</xdr:col>
                    <xdr:colOff>0</xdr:colOff>
                    <xdr:row>335</xdr:row>
                    <xdr:rowOff>0</xdr:rowOff>
                  </from>
                  <to>
                    <xdr:col>21</xdr:col>
                    <xdr:colOff>57150</xdr:colOff>
                    <xdr:row>336</xdr:row>
                    <xdr:rowOff>19050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sizeWithCells="1">
                  <from>
                    <xdr:col>3</xdr:col>
                    <xdr:colOff>9525</xdr:colOff>
                    <xdr:row>394</xdr:row>
                    <xdr:rowOff>171450</xdr:rowOff>
                  </from>
                  <to>
                    <xdr:col>9</xdr:col>
                    <xdr:colOff>19050</xdr:colOff>
                    <xdr:row>395</xdr:row>
                    <xdr:rowOff>171450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sizeWithCells="1">
                  <from>
                    <xdr:col>3</xdr:col>
                    <xdr:colOff>9525</xdr:colOff>
                    <xdr:row>413</xdr:row>
                    <xdr:rowOff>171450</xdr:rowOff>
                  </from>
                  <to>
                    <xdr:col>9</xdr:col>
                    <xdr:colOff>19050</xdr:colOff>
                    <xdr:row>414</xdr:row>
                    <xdr:rowOff>171450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sizeWithCells="1">
                  <from>
                    <xdr:col>3</xdr:col>
                    <xdr:colOff>9525</xdr:colOff>
                    <xdr:row>428</xdr:row>
                    <xdr:rowOff>171450</xdr:rowOff>
                  </from>
                  <to>
                    <xdr:col>9</xdr:col>
                    <xdr:colOff>19050</xdr:colOff>
                    <xdr:row>429</xdr:row>
                    <xdr:rowOff>171450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xdr:col>
                    <xdr:colOff>47625</xdr:colOff>
                    <xdr:row>42</xdr:row>
                    <xdr:rowOff>123825</xdr:rowOff>
                  </from>
                  <to>
                    <xdr:col>4</xdr:col>
                    <xdr:colOff>95250</xdr:colOff>
                    <xdr:row>44</xdr:row>
                    <xdr:rowOff>19050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xdr:col>
                    <xdr:colOff>47625</xdr:colOff>
                    <xdr:row>49</xdr:row>
                    <xdr:rowOff>114300</xdr:rowOff>
                  </from>
                  <to>
                    <xdr:col>5</xdr:col>
                    <xdr:colOff>104775</xdr:colOff>
                    <xdr:row>51</xdr:row>
                    <xdr:rowOff>38100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xdr:col>
                    <xdr:colOff>38100</xdr:colOff>
                    <xdr:row>56</xdr:row>
                    <xdr:rowOff>123825</xdr:rowOff>
                  </from>
                  <to>
                    <xdr:col>4</xdr:col>
                    <xdr:colOff>114300</xdr:colOff>
                    <xdr:row>58</xdr:row>
                    <xdr:rowOff>9525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xdr:col>
                    <xdr:colOff>47625</xdr:colOff>
                    <xdr:row>63</xdr:row>
                    <xdr:rowOff>104775</xdr:rowOff>
                  </from>
                  <to>
                    <xdr:col>5</xdr:col>
                    <xdr:colOff>38100</xdr:colOff>
                    <xdr:row>65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731"/>
  <sheetViews>
    <sheetView view="pageBreakPreview" zoomScaleNormal="100" zoomScaleSheetLayoutView="100" workbookViewId="0">
      <selection activeCell="AJ610" sqref="AJ610"/>
    </sheetView>
  </sheetViews>
  <sheetFormatPr defaultRowHeight="12"/>
  <cols>
    <col min="1" max="1" width="1.625" style="2" customWidth="1"/>
    <col min="2" max="2" width="2.25" style="2" customWidth="1"/>
    <col min="3" max="3" width="3.125" style="2" customWidth="1"/>
    <col min="4" max="8" width="1.625" style="2" customWidth="1"/>
    <col min="9" max="9" width="2.5" style="2" customWidth="1"/>
    <col min="10" max="10" width="2.875" style="2" customWidth="1"/>
    <col min="11" max="22" width="1.625" style="2" customWidth="1"/>
    <col min="23" max="24" width="1.875" style="2" customWidth="1"/>
    <col min="25" max="25" width="2" style="2" customWidth="1"/>
    <col min="26" max="26" width="2.25" style="2" customWidth="1"/>
    <col min="27" max="27" width="1.875" style="2" customWidth="1"/>
    <col min="28"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4" width="1.625" style="2" customWidth="1"/>
    <col min="45" max="45" width="3.125" style="2" customWidth="1"/>
    <col min="46" max="46" width="2.625" style="2" customWidth="1"/>
    <col min="47" max="49" width="1.625" style="2" customWidth="1"/>
    <col min="50" max="50" width="4.5" style="2" customWidth="1"/>
    <col min="51" max="54" width="1.625" style="2" customWidth="1"/>
    <col min="55" max="58" width="2" style="2" customWidth="1"/>
    <col min="59" max="59" width="0.75" style="2" customWidth="1"/>
    <col min="60" max="61" width="1.625" style="2" customWidth="1"/>
    <col min="62" max="63" width="4.125" style="2" bestFit="1" customWidth="1"/>
    <col min="64" max="156" width="1.625" style="2" customWidth="1"/>
    <col min="157" max="256" width="9" style="2"/>
    <col min="257" max="257" width="1.625" style="2" customWidth="1"/>
    <col min="258" max="258" width="2.25" style="2" customWidth="1"/>
    <col min="259" max="259" width="3.125" style="2" customWidth="1"/>
    <col min="260" max="264" width="1.625" style="2" customWidth="1"/>
    <col min="265" max="265" width="2.5" style="2" customWidth="1"/>
    <col min="266" max="266" width="2.875" style="2" customWidth="1"/>
    <col min="267" max="278" width="1.625" style="2" customWidth="1"/>
    <col min="279" max="280" width="1.875" style="2" customWidth="1"/>
    <col min="281" max="281" width="2" style="2" customWidth="1"/>
    <col min="282" max="282" width="2.25" style="2" customWidth="1"/>
    <col min="283" max="283" width="1.875" style="2" customWidth="1"/>
    <col min="284"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0" width="1.625" style="2" customWidth="1"/>
    <col min="301" max="301" width="3.125" style="2" customWidth="1"/>
    <col min="302" max="302" width="2.625" style="2" customWidth="1"/>
    <col min="303" max="305" width="1.625" style="2" customWidth="1"/>
    <col min="306" max="306" width="4.5" style="2" customWidth="1"/>
    <col min="307" max="310" width="1.625" style="2" customWidth="1"/>
    <col min="311" max="314" width="2" style="2" customWidth="1"/>
    <col min="315" max="315" width="0.75" style="2" customWidth="1"/>
    <col min="316" max="317" width="1.625" style="2" customWidth="1"/>
    <col min="318" max="319" width="4.125" style="2" bestFit="1" customWidth="1"/>
    <col min="320" max="412" width="1.625" style="2" customWidth="1"/>
    <col min="413" max="512" width="9" style="2"/>
    <col min="513" max="513" width="1.625" style="2" customWidth="1"/>
    <col min="514" max="514" width="2.25" style="2" customWidth="1"/>
    <col min="515" max="515" width="3.125" style="2" customWidth="1"/>
    <col min="516" max="520" width="1.625" style="2" customWidth="1"/>
    <col min="521" max="521" width="2.5" style="2" customWidth="1"/>
    <col min="522" max="522" width="2.875" style="2" customWidth="1"/>
    <col min="523" max="534" width="1.625" style="2" customWidth="1"/>
    <col min="535" max="536" width="1.875" style="2" customWidth="1"/>
    <col min="537" max="537" width="2" style="2" customWidth="1"/>
    <col min="538" max="538" width="2.25" style="2" customWidth="1"/>
    <col min="539" max="539" width="1.875" style="2" customWidth="1"/>
    <col min="540"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6" width="1.625" style="2" customWidth="1"/>
    <col min="557" max="557" width="3.125" style="2" customWidth="1"/>
    <col min="558" max="558" width="2.625" style="2" customWidth="1"/>
    <col min="559" max="561" width="1.625" style="2" customWidth="1"/>
    <col min="562" max="562" width="4.5" style="2" customWidth="1"/>
    <col min="563" max="566" width="1.625" style="2" customWidth="1"/>
    <col min="567" max="570" width="2" style="2" customWidth="1"/>
    <col min="571" max="571" width="0.75" style="2" customWidth="1"/>
    <col min="572" max="573" width="1.625" style="2" customWidth="1"/>
    <col min="574" max="575" width="4.125" style="2" bestFit="1" customWidth="1"/>
    <col min="576" max="668" width="1.625" style="2" customWidth="1"/>
    <col min="669" max="768" width="9" style="2"/>
    <col min="769" max="769" width="1.625" style="2" customWidth="1"/>
    <col min="770" max="770" width="2.25" style="2" customWidth="1"/>
    <col min="771" max="771" width="3.125" style="2" customWidth="1"/>
    <col min="772" max="776" width="1.625" style="2" customWidth="1"/>
    <col min="777" max="777" width="2.5" style="2" customWidth="1"/>
    <col min="778" max="778" width="2.875" style="2" customWidth="1"/>
    <col min="779" max="790" width="1.625" style="2" customWidth="1"/>
    <col min="791" max="792" width="1.875" style="2" customWidth="1"/>
    <col min="793" max="793" width="2" style="2" customWidth="1"/>
    <col min="794" max="794" width="2.25" style="2" customWidth="1"/>
    <col min="795" max="795" width="1.875" style="2" customWidth="1"/>
    <col min="796"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2" width="1.625" style="2" customWidth="1"/>
    <col min="813" max="813" width="3.125" style="2" customWidth="1"/>
    <col min="814" max="814" width="2.625" style="2" customWidth="1"/>
    <col min="815" max="817" width="1.625" style="2" customWidth="1"/>
    <col min="818" max="818" width="4.5" style="2" customWidth="1"/>
    <col min="819" max="822" width="1.625" style="2" customWidth="1"/>
    <col min="823" max="826" width="2" style="2" customWidth="1"/>
    <col min="827" max="827" width="0.75" style="2" customWidth="1"/>
    <col min="828" max="829" width="1.625" style="2" customWidth="1"/>
    <col min="830" max="831" width="4.125" style="2" bestFit="1" customWidth="1"/>
    <col min="832" max="924" width="1.625" style="2" customWidth="1"/>
    <col min="925" max="1024" width="9" style="2"/>
    <col min="1025" max="1025" width="1.625" style="2" customWidth="1"/>
    <col min="1026" max="1026" width="2.25" style="2" customWidth="1"/>
    <col min="1027" max="1027" width="3.125" style="2" customWidth="1"/>
    <col min="1028" max="1032" width="1.625" style="2" customWidth="1"/>
    <col min="1033" max="1033" width="2.5" style="2" customWidth="1"/>
    <col min="1034" max="1034" width="2.875" style="2" customWidth="1"/>
    <col min="1035" max="1046" width="1.625" style="2" customWidth="1"/>
    <col min="1047" max="1048" width="1.875" style="2" customWidth="1"/>
    <col min="1049" max="1049" width="2" style="2" customWidth="1"/>
    <col min="1050" max="1050" width="2.25" style="2" customWidth="1"/>
    <col min="1051" max="1051" width="1.875" style="2" customWidth="1"/>
    <col min="1052"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8" width="1.625" style="2" customWidth="1"/>
    <col min="1069" max="1069" width="3.125" style="2" customWidth="1"/>
    <col min="1070" max="1070" width="2.625" style="2" customWidth="1"/>
    <col min="1071" max="1073" width="1.625" style="2" customWidth="1"/>
    <col min="1074" max="1074" width="4.5" style="2" customWidth="1"/>
    <col min="1075" max="1078" width="1.625" style="2" customWidth="1"/>
    <col min="1079" max="1082" width="2" style="2" customWidth="1"/>
    <col min="1083" max="1083" width="0.75" style="2" customWidth="1"/>
    <col min="1084" max="1085" width="1.625" style="2" customWidth="1"/>
    <col min="1086" max="1087" width="4.125" style="2" bestFit="1" customWidth="1"/>
    <col min="1088" max="1180" width="1.625" style="2" customWidth="1"/>
    <col min="1181" max="1280" width="9" style="2"/>
    <col min="1281" max="1281" width="1.625" style="2" customWidth="1"/>
    <col min="1282" max="1282" width="2.25" style="2" customWidth="1"/>
    <col min="1283" max="1283" width="3.125" style="2" customWidth="1"/>
    <col min="1284" max="1288" width="1.625" style="2" customWidth="1"/>
    <col min="1289" max="1289" width="2.5" style="2" customWidth="1"/>
    <col min="1290" max="1290" width="2.875" style="2" customWidth="1"/>
    <col min="1291" max="1302" width="1.625" style="2" customWidth="1"/>
    <col min="1303" max="1304" width="1.875" style="2" customWidth="1"/>
    <col min="1305" max="1305" width="2" style="2" customWidth="1"/>
    <col min="1306" max="1306" width="2.25" style="2" customWidth="1"/>
    <col min="1307" max="1307" width="1.875" style="2" customWidth="1"/>
    <col min="1308"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4" width="1.625" style="2" customWidth="1"/>
    <col min="1325" max="1325" width="3.125" style="2" customWidth="1"/>
    <col min="1326" max="1326" width="2.625" style="2" customWidth="1"/>
    <col min="1327" max="1329" width="1.625" style="2" customWidth="1"/>
    <col min="1330" max="1330" width="4.5" style="2" customWidth="1"/>
    <col min="1331" max="1334" width="1.625" style="2" customWidth="1"/>
    <col min="1335" max="1338" width="2" style="2" customWidth="1"/>
    <col min="1339" max="1339" width="0.75" style="2" customWidth="1"/>
    <col min="1340" max="1341" width="1.625" style="2" customWidth="1"/>
    <col min="1342" max="1343" width="4.125" style="2" bestFit="1" customWidth="1"/>
    <col min="1344" max="1436" width="1.625" style="2" customWidth="1"/>
    <col min="1437" max="1536" width="9" style="2"/>
    <col min="1537" max="1537" width="1.625" style="2" customWidth="1"/>
    <col min="1538" max="1538" width="2.25" style="2" customWidth="1"/>
    <col min="1539" max="1539" width="3.125" style="2" customWidth="1"/>
    <col min="1540" max="1544" width="1.625" style="2" customWidth="1"/>
    <col min="1545" max="1545" width="2.5" style="2" customWidth="1"/>
    <col min="1546" max="1546" width="2.875" style="2" customWidth="1"/>
    <col min="1547" max="1558" width="1.625" style="2" customWidth="1"/>
    <col min="1559" max="1560" width="1.875" style="2" customWidth="1"/>
    <col min="1561" max="1561" width="2" style="2" customWidth="1"/>
    <col min="1562" max="1562" width="2.25" style="2" customWidth="1"/>
    <col min="1563" max="1563" width="1.875" style="2" customWidth="1"/>
    <col min="1564"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0" width="1.625" style="2" customWidth="1"/>
    <col min="1581" max="1581" width="3.125" style="2" customWidth="1"/>
    <col min="1582" max="1582" width="2.625" style="2" customWidth="1"/>
    <col min="1583" max="1585" width="1.625" style="2" customWidth="1"/>
    <col min="1586" max="1586" width="4.5" style="2" customWidth="1"/>
    <col min="1587" max="1590" width="1.625" style="2" customWidth="1"/>
    <col min="1591" max="1594" width="2" style="2" customWidth="1"/>
    <col min="1595" max="1595" width="0.75" style="2" customWidth="1"/>
    <col min="1596" max="1597" width="1.625" style="2" customWidth="1"/>
    <col min="1598" max="1599" width="4.125" style="2" bestFit="1" customWidth="1"/>
    <col min="1600" max="1692" width="1.625" style="2" customWidth="1"/>
    <col min="1693" max="1792" width="9" style="2"/>
    <col min="1793" max="1793" width="1.625" style="2" customWidth="1"/>
    <col min="1794" max="1794" width="2.25" style="2" customWidth="1"/>
    <col min="1795" max="1795" width="3.125" style="2" customWidth="1"/>
    <col min="1796" max="1800" width="1.625" style="2" customWidth="1"/>
    <col min="1801" max="1801" width="2.5" style="2" customWidth="1"/>
    <col min="1802" max="1802" width="2.875" style="2" customWidth="1"/>
    <col min="1803" max="1814" width="1.625" style="2" customWidth="1"/>
    <col min="1815" max="1816" width="1.875" style="2" customWidth="1"/>
    <col min="1817" max="1817" width="2" style="2" customWidth="1"/>
    <col min="1818" max="1818" width="2.25" style="2" customWidth="1"/>
    <col min="1819" max="1819" width="1.875" style="2" customWidth="1"/>
    <col min="1820"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6" width="1.625" style="2" customWidth="1"/>
    <col min="1837" max="1837" width="3.125" style="2" customWidth="1"/>
    <col min="1838" max="1838" width="2.625" style="2" customWidth="1"/>
    <col min="1839" max="1841" width="1.625" style="2" customWidth="1"/>
    <col min="1842" max="1842" width="4.5" style="2" customWidth="1"/>
    <col min="1843" max="1846" width="1.625" style="2" customWidth="1"/>
    <col min="1847" max="1850" width="2" style="2" customWidth="1"/>
    <col min="1851" max="1851" width="0.75" style="2" customWidth="1"/>
    <col min="1852" max="1853" width="1.625" style="2" customWidth="1"/>
    <col min="1854" max="1855" width="4.125" style="2" bestFit="1" customWidth="1"/>
    <col min="1856" max="1948" width="1.625" style="2" customWidth="1"/>
    <col min="1949" max="2048" width="9" style="2"/>
    <col min="2049" max="2049" width="1.625" style="2" customWidth="1"/>
    <col min="2050" max="2050" width="2.25" style="2" customWidth="1"/>
    <col min="2051" max="2051" width="3.125" style="2" customWidth="1"/>
    <col min="2052" max="2056" width="1.625" style="2" customWidth="1"/>
    <col min="2057" max="2057" width="2.5" style="2" customWidth="1"/>
    <col min="2058" max="2058" width="2.875" style="2" customWidth="1"/>
    <col min="2059" max="2070" width="1.625" style="2" customWidth="1"/>
    <col min="2071" max="2072" width="1.875" style="2" customWidth="1"/>
    <col min="2073" max="2073" width="2" style="2" customWidth="1"/>
    <col min="2074" max="2074" width="2.25" style="2" customWidth="1"/>
    <col min="2075" max="2075" width="1.875" style="2" customWidth="1"/>
    <col min="2076"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2" width="1.625" style="2" customWidth="1"/>
    <col min="2093" max="2093" width="3.125" style="2" customWidth="1"/>
    <col min="2094" max="2094" width="2.625" style="2" customWidth="1"/>
    <col min="2095" max="2097" width="1.625" style="2" customWidth="1"/>
    <col min="2098" max="2098" width="4.5" style="2" customWidth="1"/>
    <col min="2099" max="2102" width="1.625" style="2" customWidth="1"/>
    <col min="2103" max="2106" width="2" style="2" customWidth="1"/>
    <col min="2107" max="2107" width="0.75" style="2" customWidth="1"/>
    <col min="2108" max="2109" width="1.625" style="2" customWidth="1"/>
    <col min="2110" max="2111" width="4.125" style="2" bestFit="1" customWidth="1"/>
    <col min="2112" max="2204" width="1.625" style="2" customWidth="1"/>
    <col min="2205" max="2304" width="9" style="2"/>
    <col min="2305" max="2305" width="1.625" style="2" customWidth="1"/>
    <col min="2306" max="2306" width="2.25" style="2" customWidth="1"/>
    <col min="2307" max="2307" width="3.125" style="2" customWidth="1"/>
    <col min="2308" max="2312" width="1.625" style="2" customWidth="1"/>
    <col min="2313" max="2313" width="2.5" style="2" customWidth="1"/>
    <col min="2314" max="2314" width="2.875" style="2" customWidth="1"/>
    <col min="2315" max="2326" width="1.625" style="2" customWidth="1"/>
    <col min="2327" max="2328" width="1.875" style="2" customWidth="1"/>
    <col min="2329" max="2329" width="2" style="2" customWidth="1"/>
    <col min="2330" max="2330" width="2.25" style="2" customWidth="1"/>
    <col min="2331" max="2331" width="1.875" style="2" customWidth="1"/>
    <col min="2332"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8" width="1.625" style="2" customWidth="1"/>
    <col min="2349" max="2349" width="3.125" style="2" customWidth="1"/>
    <col min="2350" max="2350" width="2.625" style="2" customWidth="1"/>
    <col min="2351" max="2353" width="1.625" style="2" customWidth="1"/>
    <col min="2354" max="2354" width="4.5" style="2" customWidth="1"/>
    <col min="2355" max="2358" width="1.625" style="2" customWidth="1"/>
    <col min="2359" max="2362" width="2" style="2" customWidth="1"/>
    <col min="2363" max="2363" width="0.75" style="2" customWidth="1"/>
    <col min="2364" max="2365" width="1.625" style="2" customWidth="1"/>
    <col min="2366" max="2367" width="4.125" style="2" bestFit="1" customWidth="1"/>
    <col min="2368" max="2460" width="1.625" style="2" customWidth="1"/>
    <col min="2461" max="2560" width="9" style="2"/>
    <col min="2561" max="2561" width="1.625" style="2" customWidth="1"/>
    <col min="2562" max="2562" width="2.25" style="2" customWidth="1"/>
    <col min="2563" max="2563" width="3.125" style="2" customWidth="1"/>
    <col min="2564" max="2568" width="1.625" style="2" customWidth="1"/>
    <col min="2569" max="2569" width="2.5" style="2" customWidth="1"/>
    <col min="2570" max="2570" width="2.875" style="2" customWidth="1"/>
    <col min="2571" max="2582" width="1.625" style="2" customWidth="1"/>
    <col min="2583" max="2584" width="1.875" style="2" customWidth="1"/>
    <col min="2585" max="2585" width="2" style="2" customWidth="1"/>
    <col min="2586" max="2586" width="2.25" style="2" customWidth="1"/>
    <col min="2587" max="2587" width="1.875" style="2" customWidth="1"/>
    <col min="2588"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4" width="1.625" style="2" customWidth="1"/>
    <col min="2605" max="2605" width="3.125" style="2" customWidth="1"/>
    <col min="2606" max="2606" width="2.625" style="2" customWidth="1"/>
    <col min="2607" max="2609" width="1.625" style="2" customWidth="1"/>
    <col min="2610" max="2610" width="4.5" style="2" customWidth="1"/>
    <col min="2611" max="2614" width="1.625" style="2" customWidth="1"/>
    <col min="2615" max="2618" width="2" style="2" customWidth="1"/>
    <col min="2619" max="2619" width="0.75" style="2" customWidth="1"/>
    <col min="2620" max="2621" width="1.625" style="2" customWidth="1"/>
    <col min="2622" max="2623" width="4.125" style="2" bestFit="1" customWidth="1"/>
    <col min="2624" max="2716" width="1.625" style="2" customWidth="1"/>
    <col min="2717" max="2816" width="9" style="2"/>
    <col min="2817" max="2817" width="1.625" style="2" customWidth="1"/>
    <col min="2818" max="2818" width="2.25" style="2" customWidth="1"/>
    <col min="2819" max="2819" width="3.125" style="2" customWidth="1"/>
    <col min="2820" max="2824" width="1.625" style="2" customWidth="1"/>
    <col min="2825" max="2825" width="2.5" style="2" customWidth="1"/>
    <col min="2826" max="2826" width="2.875" style="2" customWidth="1"/>
    <col min="2827" max="2838" width="1.625" style="2" customWidth="1"/>
    <col min="2839" max="2840" width="1.875" style="2" customWidth="1"/>
    <col min="2841" max="2841" width="2" style="2" customWidth="1"/>
    <col min="2842" max="2842" width="2.25" style="2" customWidth="1"/>
    <col min="2843" max="2843" width="1.875" style="2" customWidth="1"/>
    <col min="2844"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0" width="1.625" style="2" customWidth="1"/>
    <col min="2861" max="2861" width="3.125" style="2" customWidth="1"/>
    <col min="2862" max="2862" width="2.625" style="2" customWidth="1"/>
    <col min="2863" max="2865" width="1.625" style="2" customWidth="1"/>
    <col min="2866" max="2866" width="4.5" style="2" customWidth="1"/>
    <col min="2867" max="2870" width="1.625" style="2" customWidth="1"/>
    <col min="2871" max="2874" width="2" style="2" customWidth="1"/>
    <col min="2875" max="2875" width="0.75" style="2" customWidth="1"/>
    <col min="2876" max="2877" width="1.625" style="2" customWidth="1"/>
    <col min="2878" max="2879" width="4.125" style="2" bestFit="1" customWidth="1"/>
    <col min="2880" max="2972" width="1.625" style="2" customWidth="1"/>
    <col min="2973" max="3072" width="9" style="2"/>
    <col min="3073" max="3073" width="1.625" style="2" customWidth="1"/>
    <col min="3074" max="3074" width="2.25" style="2" customWidth="1"/>
    <col min="3075" max="3075" width="3.125" style="2" customWidth="1"/>
    <col min="3076" max="3080" width="1.625" style="2" customWidth="1"/>
    <col min="3081" max="3081" width="2.5" style="2" customWidth="1"/>
    <col min="3082" max="3082" width="2.875" style="2" customWidth="1"/>
    <col min="3083" max="3094" width="1.625" style="2" customWidth="1"/>
    <col min="3095" max="3096" width="1.875" style="2" customWidth="1"/>
    <col min="3097" max="3097" width="2" style="2" customWidth="1"/>
    <col min="3098" max="3098" width="2.25" style="2" customWidth="1"/>
    <col min="3099" max="3099" width="1.875" style="2" customWidth="1"/>
    <col min="3100"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6" width="1.625" style="2" customWidth="1"/>
    <col min="3117" max="3117" width="3.125" style="2" customWidth="1"/>
    <col min="3118" max="3118" width="2.625" style="2" customWidth="1"/>
    <col min="3119" max="3121" width="1.625" style="2" customWidth="1"/>
    <col min="3122" max="3122" width="4.5" style="2" customWidth="1"/>
    <col min="3123" max="3126" width="1.625" style="2" customWidth="1"/>
    <col min="3127" max="3130" width="2" style="2" customWidth="1"/>
    <col min="3131" max="3131" width="0.75" style="2" customWidth="1"/>
    <col min="3132" max="3133" width="1.625" style="2" customWidth="1"/>
    <col min="3134" max="3135" width="4.125" style="2" bestFit="1" customWidth="1"/>
    <col min="3136" max="3228" width="1.625" style="2" customWidth="1"/>
    <col min="3229" max="3328" width="9" style="2"/>
    <col min="3329" max="3329" width="1.625" style="2" customWidth="1"/>
    <col min="3330" max="3330" width="2.25" style="2" customWidth="1"/>
    <col min="3331" max="3331" width="3.125" style="2" customWidth="1"/>
    <col min="3332" max="3336" width="1.625" style="2" customWidth="1"/>
    <col min="3337" max="3337" width="2.5" style="2" customWidth="1"/>
    <col min="3338" max="3338" width="2.875" style="2" customWidth="1"/>
    <col min="3339" max="3350" width="1.625" style="2" customWidth="1"/>
    <col min="3351" max="3352" width="1.875" style="2" customWidth="1"/>
    <col min="3353" max="3353" width="2" style="2" customWidth="1"/>
    <col min="3354" max="3354" width="2.25" style="2" customWidth="1"/>
    <col min="3355" max="3355" width="1.875" style="2" customWidth="1"/>
    <col min="3356"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2" width="1.625" style="2" customWidth="1"/>
    <col min="3373" max="3373" width="3.125" style="2" customWidth="1"/>
    <col min="3374" max="3374" width="2.625" style="2" customWidth="1"/>
    <col min="3375" max="3377" width="1.625" style="2" customWidth="1"/>
    <col min="3378" max="3378" width="4.5" style="2" customWidth="1"/>
    <col min="3379" max="3382" width="1.625" style="2" customWidth="1"/>
    <col min="3383" max="3386" width="2" style="2" customWidth="1"/>
    <col min="3387" max="3387" width="0.75" style="2" customWidth="1"/>
    <col min="3388" max="3389" width="1.625" style="2" customWidth="1"/>
    <col min="3390" max="3391" width="4.125" style="2" bestFit="1" customWidth="1"/>
    <col min="3392" max="3484" width="1.625" style="2" customWidth="1"/>
    <col min="3485" max="3584" width="9" style="2"/>
    <col min="3585" max="3585" width="1.625" style="2" customWidth="1"/>
    <col min="3586" max="3586" width="2.25" style="2" customWidth="1"/>
    <col min="3587" max="3587" width="3.125" style="2" customWidth="1"/>
    <col min="3588" max="3592" width="1.625" style="2" customWidth="1"/>
    <col min="3593" max="3593" width="2.5" style="2" customWidth="1"/>
    <col min="3594" max="3594" width="2.875" style="2" customWidth="1"/>
    <col min="3595" max="3606" width="1.625" style="2" customWidth="1"/>
    <col min="3607" max="3608" width="1.875" style="2" customWidth="1"/>
    <col min="3609" max="3609" width="2" style="2" customWidth="1"/>
    <col min="3610" max="3610" width="2.25" style="2" customWidth="1"/>
    <col min="3611" max="3611" width="1.875" style="2" customWidth="1"/>
    <col min="3612"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8" width="1.625" style="2" customWidth="1"/>
    <col min="3629" max="3629" width="3.125" style="2" customWidth="1"/>
    <col min="3630" max="3630" width="2.625" style="2" customWidth="1"/>
    <col min="3631" max="3633" width="1.625" style="2" customWidth="1"/>
    <col min="3634" max="3634" width="4.5" style="2" customWidth="1"/>
    <col min="3635" max="3638" width="1.625" style="2" customWidth="1"/>
    <col min="3639" max="3642" width="2" style="2" customWidth="1"/>
    <col min="3643" max="3643" width="0.75" style="2" customWidth="1"/>
    <col min="3644" max="3645" width="1.625" style="2" customWidth="1"/>
    <col min="3646" max="3647" width="4.125" style="2" bestFit="1" customWidth="1"/>
    <col min="3648" max="3740" width="1.625" style="2" customWidth="1"/>
    <col min="3741" max="3840" width="9" style="2"/>
    <col min="3841" max="3841" width="1.625" style="2" customWidth="1"/>
    <col min="3842" max="3842" width="2.25" style="2" customWidth="1"/>
    <col min="3843" max="3843" width="3.125" style="2" customWidth="1"/>
    <col min="3844" max="3848" width="1.625" style="2" customWidth="1"/>
    <col min="3849" max="3849" width="2.5" style="2" customWidth="1"/>
    <col min="3850" max="3850" width="2.875" style="2" customWidth="1"/>
    <col min="3851" max="3862" width="1.625" style="2" customWidth="1"/>
    <col min="3863" max="3864" width="1.875" style="2" customWidth="1"/>
    <col min="3865" max="3865" width="2" style="2" customWidth="1"/>
    <col min="3866" max="3866" width="2.25" style="2" customWidth="1"/>
    <col min="3867" max="3867" width="1.875" style="2" customWidth="1"/>
    <col min="3868"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4" width="1.625" style="2" customWidth="1"/>
    <col min="3885" max="3885" width="3.125" style="2" customWidth="1"/>
    <col min="3886" max="3886" width="2.625" style="2" customWidth="1"/>
    <col min="3887" max="3889" width="1.625" style="2" customWidth="1"/>
    <col min="3890" max="3890" width="4.5" style="2" customWidth="1"/>
    <col min="3891" max="3894" width="1.625" style="2" customWidth="1"/>
    <col min="3895" max="3898" width="2" style="2" customWidth="1"/>
    <col min="3899" max="3899" width="0.75" style="2" customWidth="1"/>
    <col min="3900" max="3901" width="1.625" style="2" customWidth="1"/>
    <col min="3902" max="3903" width="4.125" style="2" bestFit="1" customWidth="1"/>
    <col min="3904" max="3996" width="1.625" style="2" customWidth="1"/>
    <col min="3997" max="4096" width="9" style="2"/>
    <col min="4097" max="4097" width="1.625" style="2" customWidth="1"/>
    <col min="4098" max="4098" width="2.25" style="2" customWidth="1"/>
    <col min="4099" max="4099" width="3.125" style="2" customWidth="1"/>
    <col min="4100" max="4104" width="1.625" style="2" customWidth="1"/>
    <col min="4105" max="4105" width="2.5" style="2" customWidth="1"/>
    <col min="4106" max="4106" width="2.875" style="2" customWidth="1"/>
    <col min="4107" max="4118" width="1.625" style="2" customWidth="1"/>
    <col min="4119" max="4120" width="1.875" style="2" customWidth="1"/>
    <col min="4121" max="4121" width="2" style="2" customWidth="1"/>
    <col min="4122" max="4122" width="2.25" style="2" customWidth="1"/>
    <col min="4123" max="4123" width="1.875" style="2" customWidth="1"/>
    <col min="4124"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0" width="1.625" style="2" customWidth="1"/>
    <col min="4141" max="4141" width="3.125" style="2" customWidth="1"/>
    <col min="4142" max="4142" width="2.625" style="2" customWidth="1"/>
    <col min="4143" max="4145" width="1.625" style="2" customWidth="1"/>
    <col min="4146" max="4146" width="4.5" style="2" customWidth="1"/>
    <col min="4147" max="4150" width="1.625" style="2" customWidth="1"/>
    <col min="4151" max="4154" width="2" style="2" customWidth="1"/>
    <col min="4155" max="4155" width="0.75" style="2" customWidth="1"/>
    <col min="4156" max="4157" width="1.625" style="2" customWidth="1"/>
    <col min="4158" max="4159" width="4.125" style="2" bestFit="1" customWidth="1"/>
    <col min="4160" max="4252" width="1.625" style="2" customWidth="1"/>
    <col min="4253" max="4352" width="9" style="2"/>
    <col min="4353" max="4353" width="1.625" style="2" customWidth="1"/>
    <col min="4354" max="4354" width="2.25" style="2" customWidth="1"/>
    <col min="4355" max="4355" width="3.125" style="2" customWidth="1"/>
    <col min="4356" max="4360" width="1.625" style="2" customWidth="1"/>
    <col min="4361" max="4361" width="2.5" style="2" customWidth="1"/>
    <col min="4362" max="4362" width="2.875" style="2" customWidth="1"/>
    <col min="4363" max="4374" width="1.625" style="2" customWidth="1"/>
    <col min="4375" max="4376" width="1.875" style="2" customWidth="1"/>
    <col min="4377" max="4377" width="2" style="2" customWidth="1"/>
    <col min="4378" max="4378" width="2.25" style="2" customWidth="1"/>
    <col min="4379" max="4379" width="1.875" style="2" customWidth="1"/>
    <col min="4380"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6" width="1.625" style="2" customWidth="1"/>
    <col min="4397" max="4397" width="3.125" style="2" customWidth="1"/>
    <col min="4398" max="4398" width="2.625" style="2" customWidth="1"/>
    <col min="4399" max="4401" width="1.625" style="2" customWidth="1"/>
    <col min="4402" max="4402" width="4.5" style="2" customWidth="1"/>
    <col min="4403" max="4406" width="1.625" style="2" customWidth="1"/>
    <col min="4407" max="4410" width="2" style="2" customWidth="1"/>
    <col min="4411" max="4411" width="0.75" style="2" customWidth="1"/>
    <col min="4412" max="4413" width="1.625" style="2" customWidth="1"/>
    <col min="4414" max="4415" width="4.125" style="2" bestFit="1" customWidth="1"/>
    <col min="4416" max="4508" width="1.625" style="2" customWidth="1"/>
    <col min="4509" max="4608" width="9" style="2"/>
    <col min="4609" max="4609" width="1.625" style="2" customWidth="1"/>
    <col min="4610" max="4610" width="2.25" style="2" customWidth="1"/>
    <col min="4611" max="4611" width="3.125" style="2" customWidth="1"/>
    <col min="4612" max="4616" width="1.625" style="2" customWidth="1"/>
    <col min="4617" max="4617" width="2.5" style="2" customWidth="1"/>
    <col min="4618" max="4618" width="2.875" style="2" customWidth="1"/>
    <col min="4619" max="4630" width="1.625" style="2" customWidth="1"/>
    <col min="4631" max="4632" width="1.875" style="2" customWidth="1"/>
    <col min="4633" max="4633" width="2" style="2" customWidth="1"/>
    <col min="4634" max="4634" width="2.25" style="2" customWidth="1"/>
    <col min="4635" max="4635" width="1.875" style="2" customWidth="1"/>
    <col min="4636"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2" width="1.625" style="2" customWidth="1"/>
    <col min="4653" max="4653" width="3.125" style="2" customWidth="1"/>
    <col min="4654" max="4654" width="2.625" style="2" customWidth="1"/>
    <col min="4655" max="4657" width="1.625" style="2" customWidth="1"/>
    <col min="4658" max="4658" width="4.5" style="2" customWidth="1"/>
    <col min="4659" max="4662" width="1.625" style="2" customWidth="1"/>
    <col min="4663" max="4666" width="2" style="2" customWidth="1"/>
    <col min="4667" max="4667" width="0.75" style="2" customWidth="1"/>
    <col min="4668" max="4669" width="1.625" style="2" customWidth="1"/>
    <col min="4670" max="4671" width="4.125" style="2" bestFit="1" customWidth="1"/>
    <col min="4672" max="4764" width="1.625" style="2" customWidth="1"/>
    <col min="4765" max="4864" width="9" style="2"/>
    <col min="4865" max="4865" width="1.625" style="2" customWidth="1"/>
    <col min="4866" max="4866" width="2.25" style="2" customWidth="1"/>
    <col min="4867" max="4867" width="3.125" style="2" customWidth="1"/>
    <col min="4868" max="4872" width="1.625" style="2" customWidth="1"/>
    <col min="4873" max="4873" width="2.5" style="2" customWidth="1"/>
    <col min="4874" max="4874" width="2.875" style="2" customWidth="1"/>
    <col min="4875" max="4886" width="1.625" style="2" customWidth="1"/>
    <col min="4887" max="4888" width="1.875" style="2" customWidth="1"/>
    <col min="4889" max="4889" width="2" style="2" customWidth="1"/>
    <col min="4890" max="4890" width="2.25" style="2" customWidth="1"/>
    <col min="4891" max="4891" width="1.875" style="2" customWidth="1"/>
    <col min="4892"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8" width="1.625" style="2" customWidth="1"/>
    <col min="4909" max="4909" width="3.125" style="2" customWidth="1"/>
    <col min="4910" max="4910" width="2.625" style="2" customWidth="1"/>
    <col min="4911" max="4913" width="1.625" style="2" customWidth="1"/>
    <col min="4914" max="4914" width="4.5" style="2" customWidth="1"/>
    <col min="4915" max="4918" width="1.625" style="2" customWidth="1"/>
    <col min="4919" max="4922" width="2" style="2" customWidth="1"/>
    <col min="4923" max="4923" width="0.75" style="2" customWidth="1"/>
    <col min="4924" max="4925" width="1.625" style="2" customWidth="1"/>
    <col min="4926" max="4927" width="4.125" style="2" bestFit="1" customWidth="1"/>
    <col min="4928" max="5020" width="1.625" style="2" customWidth="1"/>
    <col min="5021" max="5120" width="9" style="2"/>
    <col min="5121" max="5121" width="1.625" style="2" customWidth="1"/>
    <col min="5122" max="5122" width="2.25" style="2" customWidth="1"/>
    <col min="5123" max="5123" width="3.125" style="2" customWidth="1"/>
    <col min="5124" max="5128" width="1.625" style="2" customWidth="1"/>
    <col min="5129" max="5129" width="2.5" style="2" customWidth="1"/>
    <col min="5130" max="5130" width="2.875" style="2" customWidth="1"/>
    <col min="5131" max="5142" width="1.625" style="2" customWidth="1"/>
    <col min="5143" max="5144" width="1.875" style="2" customWidth="1"/>
    <col min="5145" max="5145" width="2" style="2" customWidth="1"/>
    <col min="5146" max="5146" width="2.25" style="2" customWidth="1"/>
    <col min="5147" max="5147" width="1.875" style="2" customWidth="1"/>
    <col min="5148"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4" width="1.625" style="2" customWidth="1"/>
    <col min="5165" max="5165" width="3.125" style="2" customWidth="1"/>
    <col min="5166" max="5166" width="2.625" style="2" customWidth="1"/>
    <col min="5167" max="5169" width="1.625" style="2" customWidth="1"/>
    <col min="5170" max="5170" width="4.5" style="2" customWidth="1"/>
    <col min="5171" max="5174" width="1.625" style="2" customWidth="1"/>
    <col min="5175" max="5178" width="2" style="2" customWidth="1"/>
    <col min="5179" max="5179" width="0.75" style="2" customWidth="1"/>
    <col min="5180" max="5181" width="1.625" style="2" customWidth="1"/>
    <col min="5182" max="5183" width="4.125" style="2" bestFit="1" customWidth="1"/>
    <col min="5184" max="5276" width="1.625" style="2" customWidth="1"/>
    <col min="5277" max="5376" width="9" style="2"/>
    <col min="5377" max="5377" width="1.625" style="2" customWidth="1"/>
    <col min="5378" max="5378" width="2.25" style="2" customWidth="1"/>
    <col min="5379" max="5379" width="3.125" style="2" customWidth="1"/>
    <col min="5380" max="5384" width="1.625" style="2" customWidth="1"/>
    <col min="5385" max="5385" width="2.5" style="2" customWidth="1"/>
    <col min="5386" max="5386" width="2.875" style="2" customWidth="1"/>
    <col min="5387" max="5398" width="1.625" style="2" customWidth="1"/>
    <col min="5399" max="5400" width="1.875" style="2" customWidth="1"/>
    <col min="5401" max="5401" width="2" style="2" customWidth="1"/>
    <col min="5402" max="5402" width="2.25" style="2" customWidth="1"/>
    <col min="5403" max="5403" width="1.875" style="2" customWidth="1"/>
    <col min="5404"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0" width="1.625" style="2" customWidth="1"/>
    <col min="5421" max="5421" width="3.125" style="2" customWidth="1"/>
    <col min="5422" max="5422" width="2.625" style="2" customWidth="1"/>
    <col min="5423" max="5425" width="1.625" style="2" customWidth="1"/>
    <col min="5426" max="5426" width="4.5" style="2" customWidth="1"/>
    <col min="5427" max="5430" width="1.625" style="2" customWidth="1"/>
    <col min="5431" max="5434" width="2" style="2" customWidth="1"/>
    <col min="5435" max="5435" width="0.75" style="2" customWidth="1"/>
    <col min="5436" max="5437" width="1.625" style="2" customWidth="1"/>
    <col min="5438" max="5439" width="4.125" style="2" bestFit="1" customWidth="1"/>
    <col min="5440" max="5532" width="1.625" style="2" customWidth="1"/>
    <col min="5533" max="5632" width="9" style="2"/>
    <col min="5633" max="5633" width="1.625" style="2" customWidth="1"/>
    <col min="5634" max="5634" width="2.25" style="2" customWidth="1"/>
    <col min="5635" max="5635" width="3.125" style="2" customWidth="1"/>
    <col min="5636" max="5640" width="1.625" style="2" customWidth="1"/>
    <col min="5641" max="5641" width="2.5" style="2" customWidth="1"/>
    <col min="5642" max="5642" width="2.875" style="2" customWidth="1"/>
    <col min="5643" max="5654" width="1.625" style="2" customWidth="1"/>
    <col min="5655" max="5656" width="1.875" style="2" customWidth="1"/>
    <col min="5657" max="5657" width="2" style="2" customWidth="1"/>
    <col min="5658" max="5658" width="2.25" style="2" customWidth="1"/>
    <col min="5659" max="5659" width="1.875" style="2" customWidth="1"/>
    <col min="5660"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6" width="1.625" style="2" customWidth="1"/>
    <col min="5677" max="5677" width="3.125" style="2" customWidth="1"/>
    <col min="5678" max="5678" width="2.625" style="2" customWidth="1"/>
    <col min="5679" max="5681" width="1.625" style="2" customWidth="1"/>
    <col min="5682" max="5682" width="4.5" style="2" customWidth="1"/>
    <col min="5683" max="5686" width="1.625" style="2" customWidth="1"/>
    <col min="5687" max="5690" width="2" style="2" customWidth="1"/>
    <col min="5691" max="5691" width="0.75" style="2" customWidth="1"/>
    <col min="5692" max="5693" width="1.625" style="2" customWidth="1"/>
    <col min="5694" max="5695" width="4.125" style="2" bestFit="1" customWidth="1"/>
    <col min="5696" max="5788" width="1.625" style="2" customWidth="1"/>
    <col min="5789" max="5888" width="9" style="2"/>
    <col min="5889" max="5889" width="1.625" style="2" customWidth="1"/>
    <col min="5890" max="5890" width="2.25" style="2" customWidth="1"/>
    <col min="5891" max="5891" width="3.125" style="2" customWidth="1"/>
    <col min="5892" max="5896" width="1.625" style="2" customWidth="1"/>
    <col min="5897" max="5897" width="2.5" style="2" customWidth="1"/>
    <col min="5898" max="5898" width="2.875" style="2" customWidth="1"/>
    <col min="5899" max="5910" width="1.625" style="2" customWidth="1"/>
    <col min="5911" max="5912" width="1.875" style="2" customWidth="1"/>
    <col min="5913" max="5913" width="2" style="2" customWidth="1"/>
    <col min="5914" max="5914" width="2.25" style="2" customWidth="1"/>
    <col min="5915" max="5915" width="1.875" style="2" customWidth="1"/>
    <col min="5916"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2" width="1.625" style="2" customWidth="1"/>
    <col min="5933" max="5933" width="3.125" style="2" customWidth="1"/>
    <col min="5934" max="5934" width="2.625" style="2" customWidth="1"/>
    <col min="5935" max="5937" width="1.625" style="2" customWidth="1"/>
    <col min="5938" max="5938" width="4.5" style="2" customWidth="1"/>
    <col min="5939" max="5942" width="1.625" style="2" customWidth="1"/>
    <col min="5943" max="5946" width="2" style="2" customWidth="1"/>
    <col min="5947" max="5947" width="0.75" style="2" customWidth="1"/>
    <col min="5948" max="5949" width="1.625" style="2" customWidth="1"/>
    <col min="5950" max="5951" width="4.125" style="2" bestFit="1" customWidth="1"/>
    <col min="5952" max="6044" width="1.625" style="2" customWidth="1"/>
    <col min="6045" max="6144" width="9" style="2"/>
    <col min="6145" max="6145" width="1.625" style="2" customWidth="1"/>
    <col min="6146" max="6146" width="2.25" style="2" customWidth="1"/>
    <col min="6147" max="6147" width="3.125" style="2" customWidth="1"/>
    <col min="6148" max="6152" width="1.625" style="2" customWidth="1"/>
    <col min="6153" max="6153" width="2.5" style="2" customWidth="1"/>
    <col min="6154" max="6154" width="2.875" style="2" customWidth="1"/>
    <col min="6155" max="6166" width="1.625" style="2" customWidth="1"/>
    <col min="6167" max="6168" width="1.875" style="2" customWidth="1"/>
    <col min="6169" max="6169" width="2" style="2" customWidth="1"/>
    <col min="6170" max="6170" width="2.25" style="2" customWidth="1"/>
    <col min="6171" max="6171" width="1.875" style="2" customWidth="1"/>
    <col min="6172"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8" width="1.625" style="2" customWidth="1"/>
    <col min="6189" max="6189" width="3.125" style="2" customWidth="1"/>
    <col min="6190" max="6190" width="2.625" style="2" customWidth="1"/>
    <col min="6191" max="6193" width="1.625" style="2" customWidth="1"/>
    <col min="6194" max="6194" width="4.5" style="2" customWidth="1"/>
    <col min="6195" max="6198" width="1.625" style="2" customWidth="1"/>
    <col min="6199" max="6202" width="2" style="2" customWidth="1"/>
    <col min="6203" max="6203" width="0.75" style="2" customWidth="1"/>
    <col min="6204" max="6205" width="1.625" style="2" customWidth="1"/>
    <col min="6206" max="6207" width="4.125" style="2" bestFit="1" customWidth="1"/>
    <col min="6208" max="6300" width="1.625" style="2" customWidth="1"/>
    <col min="6301" max="6400" width="9" style="2"/>
    <col min="6401" max="6401" width="1.625" style="2" customWidth="1"/>
    <col min="6402" max="6402" width="2.25" style="2" customWidth="1"/>
    <col min="6403" max="6403" width="3.125" style="2" customWidth="1"/>
    <col min="6404" max="6408" width="1.625" style="2" customWidth="1"/>
    <col min="6409" max="6409" width="2.5" style="2" customWidth="1"/>
    <col min="6410" max="6410" width="2.875" style="2" customWidth="1"/>
    <col min="6411" max="6422" width="1.625" style="2" customWidth="1"/>
    <col min="6423" max="6424" width="1.875" style="2" customWidth="1"/>
    <col min="6425" max="6425" width="2" style="2" customWidth="1"/>
    <col min="6426" max="6426" width="2.25" style="2" customWidth="1"/>
    <col min="6427" max="6427" width="1.875" style="2" customWidth="1"/>
    <col min="6428"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4" width="1.625" style="2" customWidth="1"/>
    <col min="6445" max="6445" width="3.125" style="2" customWidth="1"/>
    <col min="6446" max="6446" width="2.625" style="2" customWidth="1"/>
    <col min="6447" max="6449" width="1.625" style="2" customWidth="1"/>
    <col min="6450" max="6450" width="4.5" style="2" customWidth="1"/>
    <col min="6451" max="6454" width="1.625" style="2" customWidth="1"/>
    <col min="6455" max="6458" width="2" style="2" customWidth="1"/>
    <col min="6459" max="6459" width="0.75" style="2" customWidth="1"/>
    <col min="6460" max="6461" width="1.625" style="2" customWidth="1"/>
    <col min="6462" max="6463" width="4.125" style="2" bestFit="1" customWidth="1"/>
    <col min="6464" max="6556" width="1.625" style="2" customWidth="1"/>
    <col min="6557" max="6656" width="9" style="2"/>
    <col min="6657" max="6657" width="1.625" style="2" customWidth="1"/>
    <col min="6658" max="6658" width="2.25" style="2" customWidth="1"/>
    <col min="6659" max="6659" width="3.125" style="2" customWidth="1"/>
    <col min="6660" max="6664" width="1.625" style="2" customWidth="1"/>
    <col min="6665" max="6665" width="2.5" style="2" customWidth="1"/>
    <col min="6666" max="6666" width="2.875" style="2" customWidth="1"/>
    <col min="6667" max="6678" width="1.625" style="2" customWidth="1"/>
    <col min="6679" max="6680" width="1.875" style="2" customWidth="1"/>
    <col min="6681" max="6681" width="2" style="2" customWidth="1"/>
    <col min="6682" max="6682" width="2.25" style="2" customWidth="1"/>
    <col min="6683" max="6683" width="1.875" style="2" customWidth="1"/>
    <col min="6684"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0" width="1.625" style="2" customWidth="1"/>
    <col min="6701" max="6701" width="3.125" style="2" customWidth="1"/>
    <col min="6702" max="6702" width="2.625" style="2" customWidth="1"/>
    <col min="6703" max="6705" width="1.625" style="2" customWidth="1"/>
    <col min="6706" max="6706" width="4.5" style="2" customWidth="1"/>
    <col min="6707" max="6710" width="1.625" style="2" customWidth="1"/>
    <col min="6711" max="6714" width="2" style="2" customWidth="1"/>
    <col min="6715" max="6715" width="0.75" style="2" customWidth="1"/>
    <col min="6716" max="6717" width="1.625" style="2" customWidth="1"/>
    <col min="6718" max="6719" width="4.125" style="2" bestFit="1" customWidth="1"/>
    <col min="6720" max="6812" width="1.625" style="2" customWidth="1"/>
    <col min="6813" max="6912" width="9" style="2"/>
    <col min="6913" max="6913" width="1.625" style="2" customWidth="1"/>
    <col min="6914" max="6914" width="2.25" style="2" customWidth="1"/>
    <col min="6915" max="6915" width="3.125" style="2" customWidth="1"/>
    <col min="6916" max="6920" width="1.625" style="2" customWidth="1"/>
    <col min="6921" max="6921" width="2.5" style="2" customWidth="1"/>
    <col min="6922" max="6922" width="2.875" style="2" customWidth="1"/>
    <col min="6923" max="6934" width="1.625" style="2" customWidth="1"/>
    <col min="6935" max="6936" width="1.875" style="2" customWidth="1"/>
    <col min="6937" max="6937" width="2" style="2" customWidth="1"/>
    <col min="6938" max="6938" width="2.25" style="2" customWidth="1"/>
    <col min="6939" max="6939" width="1.875" style="2" customWidth="1"/>
    <col min="6940"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6" width="1.625" style="2" customWidth="1"/>
    <col min="6957" max="6957" width="3.125" style="2" customWidth="1"/>
    <col min="6958" max="6958" width="2.625" style="2" customWidth="1"/>
    <col min="6959" max="6961" width="1.625" style="2" customWidth="1"/>
    <col min="6962" max="6962" width="4.5" style="2" customWidth="1"/>
    <col min="6963" max="6966" width="1.625" style="2" customWidth="1"/>
    <col min="6967" max="6970" width="2" style="2" customWidth="1"/>
    <col min="6971" max="6971" width="0.75" style="2" customWidth="1"/>
    <col min="6972" max="6973" width="1.625" style="2" customWidth="1"/>
    <col min="6974" max="6975" width="4.125" style="2" bestFit="1" customWidth="1"/>
    <col min="6976" max="7068" width="1.625" style="2" customWidth="1"/>
    <col min="7069" max="7168" width="9" style="2"/>
    <col min="7169" max="7169" width="1.625" style="2" customWidth="1"/>
    <col min="7170" max="7170" width="2.25" style="2" customWidth="1"/>
    <col min="7171" max="7171" width="3.125" style="2" customWidth="1"/>
    <col min="7172" max="7176" width="1.625" style="2" customWidth="1"/>
    <col min="7177" max="7177" width="2.5" style="2" customWidth="1"/>
    <col min="7178" max="7178" width="2.875" style="2" customWidth="1"/>
    <col min="7179" max="7190" width="1.625" style="2" customWidth="1"/>
    <col min="7191" max="7192" width="1.875" style="2" customWidth="1"/>
    <col min="7193" max="7193" width="2" style="2" customWidth="1"/>
    <col min="7194" max="7194" width="2.25" style="2" customWidth="1"/>
    <col min="7195" max="7195" width="1.875" style="2" customWidth="1"/>
    <col min="7196"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2" width="1.625" style="2" customWidth="1"/>
    <col min="7213" max="7213" width="3.125" style="2" customWidth="1"/>
    <col min="7214" max="7214" width="2.625" style="2" customWidth="1"/>
    <col min="7215" max="7217" width="1.625" style="2" customWidth="1"/>
    <col min="7218" max="7218" width="4.5" style="2" customWidth="1"/>
    <col min="7219" max="7222" width="1.625" style="2" customWidth="1"/>
    <col min="7223" max="7226" width="2" style="2" customWidth="1"/>
    <col min="7227" max="7227" width="0.75" style="2" customWidth="1"/>
    <col min="7228" max="7229" width="1.625" style="2" customWidth="1"/>
    <col min="7230" max="7231" width="4.125" style="2" bestFit="1" customWidth="1"/>
    <col min="7232" max="7324" width="1.625" style="2" customWidth="1"/>
    <col min="7325" max="7424" width="9" style="2"/>
    <col min="7425" max="7425" width="1.625" style="2" customWidth="1"/>
    <col min="7426" max="7426" width="2.25" style="2" customWidth="1"/>
    <col min="7427" max="7427" width="3.125" style="2" customWidth="1"/>
    <col min="7428" max="7432" width="1.625" style="2" customWidth="1"/>
    <col min="7433" max="7433" width="2.5" style="2" customWidth="1"/>
    <col min="7434" max="7434" width="2.875" style="2" customWidth="1"/>
    <col min="7435" max="7446" width="1.625" style="2" customWidth="1"/>
    <col min="7447" max="7448" width="1.875" style="2" customWidth="1"/>
    <col min="7449" max="7449" width="2" style="2" customWidth="1"/>
    <col min="7450" max="7450" width="2.25" style="2" customWidth="1"/>
    <col min="7451" max="7451" width="1.875" style="2" customWidth="1"/>
    <col min="7452"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8" width="1.625" style="2" customWidth="1"/>
    <col min="7469" max="7469" width="3.125" style="2" customWidth="1"/>
    <col min="7470" max="7470" width="2.625" style="2" customWidth="1"/>
    <col min="7471" max="7473" width="1.625" style="2" customWidth="1"/>
    <col min="7474" max="7474" width="4.5" style="2" customWidth="1"/>
    <col min="7475" max="7478" width="1.625" style="2" customWidth="1"/>
    <col min="7479" max="7482" width="2" style="2" customWidth="1"/>
    <col min="7483" max="7483" width="0.75" style="2" customWidth="1"/>
    <col min="7484" max="7485" width="1.625" style="2" customWidth="1"/>
    <col min="7486" max="7487" width="4.125" style="2" bestFit="1" customWidth="1"/>
    <col min="7488" max="7580" width="1.625" style="2" customWidth="1"/>
    <col min="7581" max="7680" width="9" style="2"/>
    <col min="7681" max="7681" width="1.625" style="2" customWidth="1"/>
    <col min="7682" max="7682" width="2.25" style="2" customWidth="1"/>
    <col min="7683" max="7683" width="3.125" style="2" customWidth="1"/>
    <col min="7684" max="7688" width="1.625" style="2" customWidth="1"/>
    <col min="7689" max="7689" width="2.5" style="2" customWidth="1"/>
    <col min="7690" max="7690" width="2.875" style="2" customWidth="1"/>
    <col min="7691" max="7702" width="1.625" style="2" customWidth="1"/>
    <col min="7703" max="7704" width="1.875" style="2" customWidth="1"/>
    <col min="7705" max="7705" width="2" style="2" customWidth="1"/>
    <col min="7706" max="7706" width="2.25" style="2" customWidth="1"/>
    <col min="7707" max="7707" width="1.875" style="2" customWidth="1"/>
    <col min="7708"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4" width="1.625" style="2" customWidth="1"/>
    <col min="7725" max="7725" width="3.125" style="2" customWidth="1"/>
    <col min="7726" max="7726" width="2.625" style="2" customWidth="1"/>
    <col min="7727" max="7729" width="1.625" style="2" customWidth="1"/>
    <col min="7730" max="7730" width="4.5" style="2" customWidth="1"/>
    <col min="7731" max="7734" width="1.625" style="2" customWidth="1"/>
    <col min="7735" max="7738" width="2" style="2" customWidth="1"/>
    <col min="7739" max="7739" width="0.75" style="2" customWidth="1"/>
    <col min="7740" max="7741" width="1.625" style="2" customWidth="1"/>
    <col min="7742" max="7743" width="4.125" style="2" bestFit="1" customWidth="1"/>
    <col min="7744" max="7836" width="1.625" style="2" customWidth="1"/>
    <col min="7837" max="7936" width="9" style="2"/>
    <col min="7937" max="7937" width="1.625" style="2" customWidth="1"/>
    <col min="7938" max="7938" width="2.25" style="2" customWidth="1"/>
    <col min="7939" max="7939" width="3.125" style="2" customWidth="1"/>
    <col min="7940" max="7944" width="1.625" style="2" customWidth="1"/>
    <col min="7945" max="7945" width="2.5" style="2" customWidth="1"/>
    <col min="7946" max="7946" width="2.875" style="2" customWidth="1"/>
    <col min="7947" max="7958" width="1.625" style="2" customWidth="1"/>
    <col min="7959" max="7960" width="1.875" style="2" customWidth="1"/>
    <col min="7961" max="7961" width="2" style="2" customWidth="1"/>
    <col min="7962" max="7962" width="2.25" style="2" customWidth="1"/>
    <col min="7963" max="7963" width="1.875" style="2" customWidth="1"/>
    <col min="7964"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0" width="1.625" style="2" customWidth="1"/>
    <col min="7981" max="7981" width="3.125" style="2" customWidth="1"/>
    <col min="7982" max="7982" width="2.625" style="2" customWidth="1"/>
    <col min="7983" max="7985" width="1.625" style="2" customWidth="1"/>
    <col min="7986" max="7986" width="4.5" style="2" customWidth="1"/>
    <col min="7987" max="7990" width="1.625" style="2" customWidth="1"/>
    <col min="7991" max="7994" width="2" style="2" customWidth="1"/>
    <col min="7995" max="7995" width="0.75" style="2" customWidth="1"/>
    <col min="7996" max="7997" width="1.625" style="2" customWidth="1"/>
    <col min="7998" max="7999" width="4.125" style="2" bestFit="1" customWidth="1"/>
    <col min="8000" max="8092" width="1.625" style="2" customWidth="1"/>
    <col min="8093" max="8192" width="9" style="2"/>
    <col min="8193" max="8193" width="1.625" style="2" customWidth="1"/>
    <col min="8194" max="8194" width="2.25" style="2" customWidth="1"/>
    <col min="8195" max="8195" width="3.125" style="2" customWidth="1"/>
    <col min="8196" max="8200" width="1.625" style="2" customWidth="1"/>
    <col min="8201" max="8201" width="2.5" style="2" customWidth="1"/>
    <col min="8202" max="8202" width="2.875" style="2" customWidth="1"/>
    <col min="8203" max="8214" width="1.625" style="2" customWidth="1"/>
    <col min="8215" max="8216" width="1.875" style="2" customWidth="1"/>
    <col min="8217" max="8217" width="2" style="2" customWidth="1"/>
    <col min="8218" max="8218" width="2.25" style="2" customWidth="1"/>
    <col min="8219" max="8219" width="1.875" style="2" customWidth="1"/>
    <col min="8220"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6" width="1.625" style="2" customWidth="1"/>
    <col min="8237" max="8237" width="3.125" style="2" customWidth="1"/>
    <col min="8238" max="8238" width="2.625" style="2" customWidth="1"/>
    <col min="8239" max="8241" width="1.625" style="2" customWidth="1"/>
    <col min="8242" max="8242" width="4.5" style="2" customWidth="1"/>
    <col min="8243" max="8246" width="1.625" style="2" customWidth="1"/>
    <col min="8247" max="8250" width="2" style="2" customWidth="1"/>
    <col min="8251" max="8251" width="0.75" style="2" customWidth="1"/>
    <col min="8252" max="8253" width="1.625" style="2" customWidth="1"/>
    <col min="8254" max="8255" width="4.125" style="2" bestFit="1" customWidth="1"/>
    <col min="8256" max="8348" width="1.625" style="2" customWidth="1"/>
    <col min="8349" max="8448" width="9" style="2"/>
    <col min="8449" max="8449" width="1.625" style="2" customWidth="1"/>
    <col min="8450" max="8450" width="2.25" style="2" customWidth="1"/>
    <col min="8451" max="8451" width="3.125" style="2" customWidth="1"/>
    <col min="8452" max="8456" width="1.625" style="2" customWidth="1"/>
    <col min="8457" max="8457" width="2.5" style="2" customWidth="1"/>
    <col min="8458" max="8458" width="2.875" style="2" customWidth="1"/>
    <col min="8459" max="8470" width="1.625" style="2" customWidth="1"/>
    <col min="8471" max="8472" width="1.875" style="2" customWidth="1"/>
    <col min="8473" max="8473" width="2" style="2" customWidth="1"/>
    <col min="8474" max="8474" width="2.25" style="2" customWidth="1"/>
    <col min="8475" max="8475" width="1.875" style="2" customWidth="1"/>
    <col min="8476"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2" width="1.625" style="2" customWidth="1"/>
    <col min="8493" max="8493" width="3.125" style="2" customWidth="1"/>
    <col min="8494" max="8494" width="2.625" style="2" customWidth="1"/>
    <col min="8495" max="8497" width="1.625" style="2" customWidth="1"/>
    <col min="8498" max="8498" width="4.5" style="2" customWidth="1"/>
    <col min="8499" max="8502" width="1.625" style="2" customWidth="1"/>
    <col min="8503" max="8506" width="2" style="2" customWidth="1"/>
    <col min="8507" max="8507" width="0.75" style="2" customWidth="1"/>
    <col min="8508" max="8509" width="1.625" style="2" customWidth="1"/>
    <col min="8510" max="8511" width="4.125" style="2" bestFit="1" customWidth="1"/>
    <col min="8512" max="8604" width="1.625" style="2" customWidth="1"/>
    <col min="8605" max="8704" width="9" style="2"/>
    <col min="8705" max="8705" width="1.625" style="2" customWidth="1"/>
    <col min="8706" max="8706" width="2.25" style="2" customWidth="1"/>
    <col min="8707" max="8707" width="3.125" style="2" customWidth="1"/>
    <col min="8708" max="8712" width="1.625" style="2" customWidth="1"/>
    <col min="8713" max="8713" width="2.5" style="2" customWidth="1"/>
    <col min="8714" max="8714" width="2.875" style="2" customWidth="1"/>
    <col min="8715" max="8726" width="1.625" style="2" customWidth="1"/>
    <col min="8727" max="8728" width="1.875" style="2" customWidth="1"/>
    <col min="8729" max="8729" width="2" style="2" customWidth="1"/>
    <col min="8730" max="8730" width="2.25" style="2" customWidth="1"/>
    <col min="8731" max="8731" width="1.875" style="2" customWidth="1"/>
    <col min="8732"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8" width="1.625" style="2" customWidth="1"/>
    <col min="8749" max="8749" width="3.125" style="2" customWidth="1"/>
    <col min="8750" max="8750" width="2.625" style="2" customWidth="1"/>
    <col min="8751" max="8753" width="1.625" style="2" customWidth="1"/>
    <col min="8754" max="8754" width="4.5" style="2" customWidth="1"/>
    <col min="8755" max="8758" width="1.625" style="2" customWidth="1"/>
    <col min="8759" max="8762" width="2" style="2" customWidth="1"/>
    <col min="8763" max="8763" width="0.75" style="2" customWidth="1"/>
    <col min="8764" max="8765" width="1.625" style="2" customWidth="1"/>
    <col min="8766" max="8767" width="4.125" style="2" bestFit="1" customWidth="1"/>
    <col min="8768" max="8860" width="1.625" style="2" customWidth="1"/>
    <col min="8861" max="8960" width="9" style="2"/>
    <col min="8961" max="8961" width="1.625" style="2" customWidth="1"/>
    <col min="8962" max="8962" width="2.25" style="2" customWidth="1"/>
    <col min="8963" max="8963" width="3.125" style="2" customWidth="1"/>
    <col min="8964" max="8968" width="1.625" style="2" customWidth="1"/>
    <col min="8969" max="8969" width="2.5" style="2" customWidth="1"/>
    <col min="8970" max="8970" width="2.875" style="2" customWidth="1"/>
    <col min="8971" max="8982" width="1.625" style="2" customWidth="1"/>
    <col min="8983" max="8984" width="1.875" style="2" customWidth="1"/>
    <col min="8985" max="8985" width="2" style="2" customWidth="1"/>
    <col min="8986" max="8986" width="2.25" style="2" customWidth="1"/>
    <col min="8987" max="8987" width="1.875" style="2" customWidth="1"/>
    <col min="8988"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4" width="1.625" style="2" customWidth="1"/>
    <col min="9005" max="9005" width="3.125" style="2" customWidth="1"/>
    <col min="9006" max="9006" width="2.625" style="2" customWidth="1"/>
    <col min="9007" max="9009" width="1.625" style="2" customWidth="1"/>
    <col min="9010" max="9010" width="4.5" style="2" customWidth="1"/>
    <col min="9011" max="9014" width="1.625" style="2" customWidth="1"/>
    <col min="9015" max="9018" width="2" style="2" customWidth="1"/>
    <col min="9019" max="9019" width="0.75" style="2" customWidth="1"/>
    <col min="9020" max="9021" width="1.625" style="2" customWidth="1"/>
    <col min="9022" max="9023" width="4.125" style="2" bestFit="1" customWidth="1"/>
    <col min="9024" max="9116" width="1.625" style="2" customWidth="1"/>
    <col min="9117" max="9216" width="9" style="2"/>
    <col min="9217" max="9217" width="1.625" style="2" customWidth="1"/>
    <col min="9218" max="9218" width="2.25" style="2" customWidth="1"/>
    <col min="9219" max="9219" width="3.125" style="2" customWidth="1"/>
    <col min="9220" max="9224" width="1.625" style="2" customWidth="1"/>
    <col min="9225" max="9225" width="2.5" style="2" customWidth="1"/>
    <col min="9226" max="9226" width="2.875" style="2" customWidth="1"/>
    <col min="9227" max="9238" width="1.625" style="2" customWidth="1"/>
    <col min="9239" max="9240" width="1.875" style="2" customWidth="1"/>
    <col min="9241" max="9241" width="2" style="2" customWidth="1"/>
    <col min="9242" max="9242" width="2.25" style="2" customWidth="1"/>
    <col min="9243" max="9243" width="1.875" style="2" customWidth="1"/>
    <col min="9244"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0" width="1.625" style="2" customWidth="1"/>
    <col min="9261" max="9261" width="3.125" style="2" customWidth="1"/>
    <col min="9262" max="9262" width="2.625" style="2" customWidth="1"/>
    <col min="9263" max="9265" width="1.625" style="2" customWidth="1"/>
    <col min="9266" max="9266" width="4.5" style="2" customWidth="1"/>
    <col min="9267" max="9270" width="1.625" style="2" customWidth="1"/>
    <col min="9271" max="9274" width="2" style="2" customWidth="1"/>
    <col min="9275" max="9275" width="0.75" style="2" customWidth="1"/>
    <col min="9276" max="9277" width="1.625" style="2" customWidth="1"/>
    <col min="9278" max="9279" width="4.125" style="2" bestFit="1" customWidth="1"/>
    <col min="9280" max="9372" width="1.625" style="2" customWidth="1"/>
    <col min="9373" max="9472" width="9" style="2"/>
    <col min="9473" max="9473" width="1.625" style="2" customWidth="1"/>
    <col min="9474" max="9474" width="2.25" style="2" customWidth="1"/>
    <col min="9475" max="9475" width="3.125" style="2" customWidth="1"/>
    <col min="9476" max="9480" width="1.625" style="2" customWidth="1"/>
    <col min="9481" max="9481" width="2.5" style="2" customWidth="1"/>
    <col min="9482" max="9482" width="2.875" style="2" customWidth="1"/>
    <col min="9483" max="9494" width="1.625" style="2" customWidth="1"/>
    <col min="9495" max="9496" width="1.875" style="2" customWidth="1"/>
    <col min="9497" max="9497" width="2" style="2" customWidth="1"/>
    <col min="9498" max="9498" width="2.25" style="2" customWidth="1"/>
    <col min="9499" max="9499" width="1.875" style="2" customWidth="1"/>
    <col min="9500"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6" width="1.625" style="2" customWidth="1"/>
    <col min="9517" max="9517" width="3.125" style="2" customWidth="1"/>
    <col min="9518" max="9518" width="2.625" style="2" customWidth="1"/>
    <col min="9519" max="9521" width="1.625" style="2" customWidth="1"/>
    <col min="9522" max="9522" width="4.5" style="2" customWidth="1"/>
    <col min="9523" max="9526" width="1.625" style="2" customWidth="1"/>
    <col min="9527" max="9530" width="2" style="2" customWidth="1"/>
    <col min="9531" max="9531" width="0.75" style="2" customWidth="1"/>
    <col min="9532" max="9533" width="1.625" style="2" customWidth="1"/>
    <col min="9534" max="9535" width="4.125" style="2" bestFit="1" customWidth="1"/>
    <col min="9536" max="9628" width="1.625" style="2" customWidth="1"/>
    <col min="9629" max="9728" width="9" style="2"/>
    <col min="9729" max="9729" width="1.625" style="2" customWidth="1"/>
    <col min="9730" max="9730" width="2.25" style="2" customWidth="1"/>
    <col min="9731" max="9731" width="3.125" style="2" customWidth="1"/>
    <col min="9732" max="9736" width="1.625" style="2" customWidth="1"/>
    <col min="9737" max="9737" width="2.5" style="2" customWidth="1"/>
    <col min="9738" max="9738" width="2.875" style="2" customWidth="1"/>
    <col min="9739" max="9750" width="1.625" style="2" customWidth="1"/>
    <col min="9751" max="9752" width="1.875" style="2" customWidth="1"/>
    <col min="9753" max="9753" width="2" style="2" customWidth="1"/>
    <col min="9754" max="9754" width="2.25" style="2" customWidth="1"/>
    <col min="9755" max="9755" width="1.875" style="2" customWidth="1"/>
    <col min="9756"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2" width="1.625" style="2" customWidth="1"/>
    <col min="9773" max="9773" width="3.125" style="2" customWidth="1"/>
    <col min="9774" max="9774" width="2.625" style="2" customWidth="1"/>
    <col min="9775" max="9777" width="1.625" style="2" customWidth="1"/>
    <col min="9778" max="9778" width="4.5" style="2" customWidth="1"/>
    <col min="9779" max="9782" width="1.625" style="2" customWidth="1"/>
    <col min="9783" max="9786" width="2" style="2" customWidth="1"/>
    <col min="9787" max="9787" width="0.75" style="2" customWidth="1"/>
    <col min="9788" max="9789" width="1.625" style="2" customWidth="1"/>
    <col min="9790" max="9791" width="4.125" style="2" bestFit="1" customWidth="1"/>
    <col min="9792" max="9884" width="1.625" style="2" customWidth="1"/>
    <col min="9885" max="9984" width="9" style="2"/>
    <col min="9985" max="9985" width="1.625" style="2" customWidth="1"/>
    <col min="9986" max="9986" width="2.25" style="2" customWidth="1"/>
    <col min="9987" max="9987" width="3.125" style="2" customWidth="1"/>
    <col min="9988" max="9992" width="1.625" style="2" customWidth="1"/>
    <col min="9993" max="9993" width="2.5" style="2" customWidth="1"/>
    <col min="9994" max="9994" width="2.875" style="2" customWidth="1"/>
    <col min="9995" max="10006" width="1.625" style="2" customWidth="1"/>
    <col min="10007" max="10008" width="1.875" style="2" customWidth="1"/>
    <col min="10009" max="10009" width="2" style="2" customWidth="1"/>
    <col min="10010" max="10010" width="2.25" style="2" customWidth="1"/>
    <col min="10011" max="10011" width="1.875" style="2" customWidth="1"/>
    <col min="10012"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8" width="1.625" style="2" customWidth="1"/>
    <col min="10029" max="10029" width="3.125" style="2" customWidth="1"/>
    <col min="10030" max="10030" width="2.625" style="2" customWidth="1"/>
    <col min="10031" max="10033" width="1.625" style="2" customWidth="1"/>
    <col min="10034" max="10034" width="4.5" style="2" customWidth="1"/>
    <col min="10035" max="10038" width="1.625" style="2" customWidth="1"/>
    <col min="10039" max="10042" width="2" style="2" customWidth="1"/>
    <col min="10043" max="10043" width="0.75" style="2" customWidth="1"/>
    <col min="10044" max="10045" width="1.625" style="2" customWidth="1"/>
    <col min="10046" max="10047" width="4.125" style="2" bestFit="1" customWidth="1"/>
    <col min="10048" max="10140" width="1.625" style="2" customWidth="1"/>
    <col min="10141" max="10240" width="9" style="2"/>
    <col min="10241" max="10241" width="1.625" style="2" customWidth="1"/>
    <col min="10242" max="10242" width="2.25" style="2" customWidth="1"/>
    <col min="10243" max="10243" width="3.125" style="2" customWidth="1"/>
    <col min="10244" max="10248" width="1.625" style="2" customWidth="1"/>
    <col min="10249" max="10249" width="2.5" style="2" customWidth="1"/>
    <col min="10250" max="10250" width="2.875" style="2" customWidth="1"/>
    <col min="10251" max="10262" width="1.625" style="2" customWidth="1"/>
    <col min="10263" max="10264" width="1.875" style="2" customWidth="1"/>
    <col min="10265" max="10265" width="2" style="2" customWidth="1"/>
    <col min="10266" max="10266" width="2.25" style="2" customWidth="1"/>
    <col min="10267" max="10267" width="1.875" style="2" customWidth="1"/>
    <col min="10268"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4" width="1.625" style="2" customWidth="1"/>
    <col min="10285" max="10285" width="3.125" style="2" customWidth="1"/>
    <col min="10286" max="10286" width="2.625" style="2" customWidth="1"/>
    <col min="10287" max="10289" width="1.625" style="2" customWidth="1"/>
    <col min="10290" max="10290" width="4.5" style="2" customWidth="1"/>
    <col min="10291" max="10294" width="1.625" style="2" customWidth="1"/>
    <col min="10295" max="10298" width="2" style="2" customWidth="1"/>
    <col min="10299" max="10299" width="0.75" style="2" customWidth="1"/>
    <col min="10300" max="10301" width="1.625" style="2" customWidth="1"/>
    <col min="10302" max="10303" width="4.125" style="2" bestFit="1" customWidth="1"/>
    <col min="10304" max="10396" width="1.625" style="2" customWidth="1"/>
    <col min="10397" max="10496" width="9" style="2"/>
    <col min="10497" max="10497" width="1.625" style="2" customWidth="1"/>
    <col min="10498" max="10498" width="2.25" style="2" customWidth="1"/>
    <col min="10499" max="10499" width="3.125" style="2" customWidth="1"/>
    <col min="10500" max="10504" width="1.625" style="2" customWidth="1"/>
    <col min="10505" max="10505" width="2.5" style="2" customWidth="1"/>
    <col min="10506" max="10506" width="2.875" style="2" customWidth="1"/>
    <col min="10507" max="10518" width="1.625" style="2" customWidth="1"/>
    <col min="10519" max="10520" width="1.875" style="2" customWidth="1"/>
    <col min="10521" max="10521" width="2" style="2" customWidth="1"/>
    <col min="10522" max="10522" width="2.25" style="2" customWidth="1"/>
    <col min="10523" max="10523" width="1.875" style="2" customWidth="1"/>
    <col min="10524"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0" width="1.625" style="2" customWidth="1"/>
    <col min="10541" max="10541" width="3.125" style="2" customWidth="1"/>
    <col min="10542" max="10542" width="2.625" style="2" customWidth="1"/>
    <col min="10543" max="10545" width="1.625" style="2" customWidth="1"/>
    <col min="10546" max="10546" width="4.5" style="2" customWidth="1"/>
    <col min="10547" max="10550" width="1.625" style="2" customWidth="1"/>
    <col min="10551" max="10554" width="2" style="2" customWidth="1"/>
    <col min="10555" max="10555" width="0.75" style="2" customWidth="1"/>
    <col min="10556" max="10557" width="1.625" style="2" customWidth="1"/>
    <col min="10558" max="10559" width="4.125" style="2" bestFit="1" customWidth="1"/>
    <col min="10560" max="10652" width="1.625" style="2" customWidth="1"/>
    <col min="10653" max="10752" width="9" style="2"/>
    <col min="10753" max="10753" width="1.625" style="2" customWidth="1"/>
    <col min="10754" max="10754" width="2.25" style="2" customWidth="1"/>
    <col min="10755" max="10755" width="3.125" style="2" customWidth="1"/>
    <col min="10756" max="10760" width="1.625" style="2" customWidth="1"/>
    <col min="10761" max="10761" width="2.5" style="2" customWidth="1"/>
    <col min="10762" max="10762" width="2.875" style="2" customWidth="1"/>
    <col min="10763" max="10774" width="1.625" style="2" customWidth="1"/>
    <col min="10775" max="10776" width="1.875" style="2" customWidth="1"/>
    <col min="10777" max="10777" width="2" style="2" customWidth="1"/>
    <col min="10778" max="10778" width="2.25" style="2" customWidth="1"/>
    <col min="10779" max="10779" width="1.875" style="2" customWidth="1"/>
    <col min="10780"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6" width="1.625" style="2" customWidth="1"/>
    <col min="10797" max="10797" width="3.125" style="2" customWidth="1"/>
    <col min="10798" max="10798" width="2.625" style="2" customWidth="1"/>
    <col min="10799" max="10801" width="1.625" style="2" customWidth="1"/>
    <col min="10802" max="10802" width="4.5" style="2" customWidth="1"/>
    <col min="10803" max="10806" width="1.625" style="2" customWidth="1"/>
    <col min="10807" max="10810" width="2" style="2" customWidth="1"/>
    <col min="10811" max="10811" width="0.75" style="2" customWidth="1"/>
    <col min="10812" max="10813" width="1.625" style="2" customWidth="1"/>
    <col min="10814" max="10815" width="4.125" style="2" bestFit="1" customWidth="1"/>
    <col min="10816" max="10908" width="1.625" style="2" customWidth="1"/>
    <col min="10909" max="11008" width="9" style="2"/>
    <col min="11009" max="11009" width="1.625" style="2" customWidth="1"/>
    <col min="11010" max="11010" width="2.25" style="2" customWidth="1"/>
    <col min="11011" max="11011" width="3.125" style="2" customWidth="1"/>
    <col min="11012" max="11016" width="1.625" style="2" customWidth="1"/>
    <col min="11017" max="11017" width="2.5" style="2" customWidth="1"/>
    <col min="11018" max="11018" width="2.875" style="2" customWidth="1"/>
    <col min="11019" max="11030" width="1.625" style="2" customWidth="1"/>
    <col min="11031" max="11032" width="1.875" style="2" customWidth="1"/>
    <col min="11033" max="11033" width="2" style="2" customWidth="1"/>
    <col min="11034" max="11034" width="2.25" style="2" customWidth="1"/>
    <col min="11035" max="11035" width="1.875" style="2" customWidth="1"/>
    <col min="11036"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2" width="1.625" style="2" customWidth="1"/>
    <col min="11053" max="11053" width="3.125" style="2" customWidth="1"/>
    <col min="11054" max="11054" width="2.625" style="2" customWidth="1"/>
    <col min="11055" max="11057" width="1.625" style="2" customWidth="1"/>
    <col min="11058" max="11058" width="4.5" style="2" customWidth="1"/>
    <col min="11059" max="11062" width="1.625" style="2" customWidth="1"/>
    <col min="11063" max="11066" width="2" style="2" customWidth="1"/>
    <col min="11067" max="11067" width="0.75" style="2" customWidth="1"/>
    <col min="11068" max="11069" width="1.625" style="2" customWidth="1"/>
    <col min="11070" max="11071" width="4.125" style="2" bestFit="1" customWidth="1"/>
    <col min="11072" max="11164" width="1.625" style="2" customWidth="1"/>
    <col min="11165" max="11264" width="9" style="2"/>
    <col min="11265" max="11265" width="1.625" style="2" customWidth="1"/>
    <col min="11266" max="11266" width="2.25" style="2" customWidth="1"/>
    <col min="11267" max="11267" width="3.125" style="2" customWidth="1"/>
    <col min="11268" max="11272" width="1.625" style="2" customWidth="1"/>
    <col min="11273" max="11273" width="2.5" style="2" customWidth="1"/>
    <col min="11274" max="11274" width="2.875" style="2" customWidth="1"/>
    <col min="11275" max="11286" width="1.625" style="2" customWidth="1"/>
    <col min="11287" max="11288" width="1.875" style="2" customWidth="1"/>
    <col min="11289" max="11289" width="2" style="2" customWidth="1"/>
    <col min="11290" max="11290" width="2.25" style="2" customWidth="1"/>
    <col min="11291" max="11291" width="1.875" style="2" customWidth="1"/>
    <col min="11292"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8" width="1.625" style="2" customWidth="1"/>
    <col min="11309" max="11309" width="3.125" style="2" customWidth="1"/>
    <col min="11310" max="11310" width="2.625" style="2" customWidth="1"/>
    <col min="11311" max="11313" width="1.625" style="2" customWidth="1"/>
    <col min="11314" max="11314" width="4.5" style="2" customWidth="1"/>
    <col min="11315" max="11318" width="1.625" style="2" customWidth="1"/>
    <col min="11319" max="11322" width="2" style="2" customWidth="1"/>
    <col min="11323" max="11323" width="0.75" style="2" customWidth="1"/>
    <col min="11324" max="11325" width="1.625" style="2" customWidth="1"/>
    <col min="11326" max="11327" width="4.125" style="2" bestFit="1" customWidth="1"/>
    <col min="11328" max="11420" width="1.625" style="2" customWidth="1"/>
    <col min="11421" max="11520" width="9" style="2"/>
    <col min="11521" max="11521" width="1.625" style="2" customWidth="1"/>
    <col min="11522" max="11522" width="2.25" style="2" customWidth="1"/>
    <col min="11523" max="11523" width="3.125" style="2" customWidth="1"/>
    <col min="11524" max="11528" width="1.625" style="2" customWidth="1"/>
    <col min="11529" max="11529" width="2.5" style="2" customWidth="1"/>
    <col min="11530" max="11530" width="2.875" style="2" customWidth="1"/>
    <col min="11531" max="11542" width="1.625" style="2" customWidth="1"/>
    <col min="11543" max="11544" width="1.875" style="2" customWidth="1"/>
    <col min="11545" max="11545" width="2" style="2" customWidth="1"/>
    <col min="11546" max="11546" width="2.25" style="2" customWidth="1"/>
    <col min="11547" max="11547" width="1.875" style="2" customWidth="1"/>
    <col min="11548"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4" width="1.625" style="2" customWidth="1"/>
    <col min="11565" max="11565" width="3.125" style="2" customWidth="1"/>
    <col min="11566" max="11566" width="2.625" style="2" customWidth="1"/>
    <col min="11567" max="11569" width="1.625" style="2" customWidth="1"/>
    <col min="11570" max="11570" width="4.5" style="2" customWidth="1"/>
    <col min="11571" max="11574" width="1.625" style="2" customWidth="1"/>
    <col min="11575" max="11578" width="2" style="2" customWidth="1"/>
    <col min="11579" max="11579" width="0.75" style="2" customWidth="1"/>
    <col min="11580" max="11581" width="1.625" style="2" customWidth="1"/>
    <col min="11582" max="11583" width="4.125" style="2" bestFit="1" customWidth="1"/>
    <col min="11584" max="11676" width="1.625" style="2" customWidth="1"/>
    <col min="11677" max="11776" width="9" style="2"/>
    <col min="11777" max="11777" width="1.625" style="2" customWidth="1"/>
    <col min="11778" max="11778" width="2.25" style="2" customWidth="1"/>
    <col min="11779" max="11779" width="3.125" style="2" customWidth="1"/>
    <col min="11780" max="11784" width="1.625" style="2" customWidth="1"/>
    <col min="11785" max="11785" width="2.5" style="2" customWidth="1"/>
    <col min="11786" max="11786" width="2.875" style="2" customWidth="1"/>
    <col min="11787" max="11798" width="1.625" style="2" customWidth="1"/>
    <col min="11799" max="11800" width="1.875" style="2" customWidth="1"/>
    <col min="11801" max="11801" width="2" style="2" customWidth="1"/>
    <col min="11802" max="11802" width="2.25" style="2" customWidth="1"/>
    <col min="11803" max="11803" width="1.875" style="2" customWidth="1"/>
    <col min="11804"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0" width="1.625" style="2" customWidth="1"/>
    <col min="11821" max="11821" width="3.125" style="2" customWidth="1"/>
    <col min="11822" max="11822" width="2.625" style="2" customWidth="1"/>
    <col min="11823" max="11825" width="1.625" style="2" customWidth="1"/>
    <col min="11826" max="11826" width="4.5" style="2" customWidth="1"/>
    <col min="11827" max="11830" width="1.625" style="2" customWidth="1"/>
    <col min="11831" max="11834" width="2" style="2" customWidth="1"/>
    <col min="11835" max="11835" width="0.75" style="2" customWidth="1"/>
    <col min="11836" max="11837" width="1.625" style="2" customWidth="1"/>
    <col min="11838" max="11839" width="4.125" style="2" bestFit="1" customWidth="1"/>
    <col min="11840" max="11932" width="1.625" style="2" customWidth="1"/>
    <col min="11933" max="12032" width="9" style="2"/>
    <col min="12033" max="12033" width="1.625" style="2" customWidth="1"/>
    <col min="12034" max="12034" width="2.25" style="2" customWidth="1"/>
    <col min="12035" max="12035" width="3.125" style="2" customWidth="1"/>
    <col min="12036" max="12040" width="1.625" style="2" customWidth="1"/>
    <col min="12041" max="12041" width="2.5" style="2" customWidth="1"/>
    <col min="12042" max="12042" width="2.875" style="2" customWidth="1"/>
    <col min="12043" max="12054" width="1.625" style="2" customWidth="1"/>
    <col min="12055" max="12056" width="1.875" style="2" customWidth="1"/>
    <col min="12057" max="12057" width="2" style="2" customWidth="1"/>
    <col min="12058" max="12058" width="2.25" style="2" customWidth="1"/>
    <col min="12059" max="12059" width="1.875" style="2" customWidth="1"/>
    <col min="12060"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6" width="1.625" style="2" customWidth="1"/>
    <col min="12077" max="12077" width="3.125" style="2" customWidth="1"/>
    <col min="12078" max="12078" width="2.625" style="2" customWidth="1"/>
    <col min="12079" max="12081" width="1.625" style="2" customWidth="1"/>
    <col min="12082" max="12082" width="4.5" style="2" customWidth="1"/>
    <col min="12083" max="12086" width="1.625" style="2" customWidth="1"/>
    <col min="12087" max="12090" width="2" style="2" customWidth="1"/>
    <col min="12091" max="12091" width="0.75" style="2" customWidth="1"/>
    <col min="12092" max="12093" width="1.625" style="2" customWidth="1"/>
    <col min="12094" max="12095" width="4.125" style="2" bestFit="1" customWidth="1"/>
    <col min="12096" max="12188" width="1.625" style="2" customWidth="1"/>
    <col min="12189" max="12288" width="9" style="2"/>
    <col min="12289" max="12289" width="1.625" style="2" customWidth="1"/>
    <col min="12290" max="12290" width="2.25" style="2" customWidth="1"/>
    <col min="12291" max="12291" width="3.125" style="2" customWidth="1"/>
    <col min="12292" max="12296" width="1.625" style="2" customWidth="1"/>
    <col min="12297" max="12297" width="2.5" style="2" customWidth="1"/>
    <col min="12298" max="12298" width="2.875" style="2" customWidth="1"/>
    <col min="12299" max="12310" width="1.625" style="2" customWidth="1"/>
    <col min="12311" max="12312" width="1.875" style="2" customWidth="1"/>
    <col min="12313" max="12313" width="2" style="2" customWidth="1"/>
    <col min="12314" max="12314" width="2.25" style="2" customWidth="1"/>
    <col min="12315" max="12315" width="1.875" style="2" customWidth="1"/>
    <col min="12316"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2" width="1.625" style="2" customWidth="1"/>
    <col min="12333" max="12333" width="3.125" style="2" customWidth="1"/>
    <col min="12334" max="12334" width="2.625" style="2" customWidth="1"/>
    <col min="12335" max="12337" width="1.625" style="2" customWidth="1"/>
    <col min="12338" max="12338" width="4.5" style="2" customWidth="1"/>
    <col min="12339" max="12342" width="1.625" style="2" customWidth="1"/>
    <col min="12343" max="12346" width="2" style="2" customWidth="1"/>
    <col min="12347" max="12347" width="0.75" style="2" customWidth="1"/>
    <col min="12348" max="12349" width="1.625" style="2" customWidth="1"/>
    <col min="12350" max="12351" width="4.125" style="2" bestFit="1" customWidth="1"/>
    <col min="12352" max="12444" width="1.625" style="2" customWidth="1"/>
    <col min="12445" max="12544" width="9" style="2"/>
    <col min="12545" max="12545" width="1.625" style="2" customWidth="1"/>
    <col min="12546" max="12546" width="2.25" style="2" customWidth="1"/>
    <col min="12547" max="12547" width="3.125" style="2" customWidth="1"/>
    <col min="12548" max="12552" width="1.625" style="2" customWidth="1"/>
    <col min="12553" max="12553" width="2.5" style="2" customWidth="1"/>
    <col min="12554" max="12554" width="2.875" style="2" customWidth="1"/>
    <col min="12555" max="12566" width="1.625" style="2" customWidth="1"/>
    <col min="12567" max="12568" width="1.875" style="2" customWidth="1"/>
    <col min="12569" max="12569" width="2" style="2" customWidth="1"/>
    <col min="12570" max="12570" width="2.25" style="2" customWidth="1"/>
    <col min="12571" max="12571" width="1.875" style="2" customWidth="1"/>
    <col min="12572"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8" width="1.625" style="2" customWidth="1"/>
    <col min="12589" max="12589" width="3.125" style="2" customWidth="1"/>
    <col min="12590" max="12590" width="2.625" style="2" customWidth="1"/>
    <col min="12591" max="12593" width="1.625" style="2" customWidth="1"/>
    <col min="12594" max="12594" width="4.5" style="2" customWidth="1"/>
    <col min="12595" max="12598" width="1.625" style="2" customWidth="1"/>
    <col min="12599" max="12602" width="2" style="2" customWidth="1"/>
    <col min="12603" max="12603" width="0.75" style="2" customWidth="1"/>
    <col min="12604" max="12605" width="1.625" style="2" customWidth="1"/>
    <col min="12606" max="12607" width="4.125" style="2" bestFit="1" customWidth="1"/>
    <col min="12608" max="12700" width="1.625" style="2" customWidth="1"/>
    <col min="12701" max="12800" width="9" style="2"/>
    <col min="12801" max="12801" width="1.625" style="2" customWidth="1"/>
    <col min="12802" max="12802" width="2.25" style="2" customWidth="1"/>
    <col min="12803" max="12803" width="3.125" style="2" customWidth="1"/>
    <col min="12804" max="12808" width="1.625" style="2" customWidth="1"/>
    <col min="12809" max="12809" width="2.5" style="2" customWidth="1"/>
    <col min="12810" max="12810" width="2.875" style="2" customWidth="1"/>
    <col min="12811" max="12822" width="1.625" style="2" customWidth="1"/>
    <col min="12823" max="12824" width="1.875" style="2" customWidth="1"/>
    <col min="12825" max="12825" width="2" style="2" customWidth="1"/>
    <col min="12826" max="12826" width="2.25" style="2" customWidth="1"/>
    <col min="12827" max="12827" width="1.875" style="2" customWidth="1"/>
    <col min="12828"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4" width="1.625" style="2" customWidth="1"/>
    <col min="12845" max="12845" width="3.125" style="2" customWidth="1"/>
    <col min="12846" max="12846" width="2.625" style="2" customWidth="1"/>
    <col min="12847" max="12849" width="1.625" style="2" customWidth="1"/>
    <col min="12850" max="12850" width="4.5" style="2" customWidth="1"/>
    <col min="12851" max="12854" width="1.625" style="2" customWidth="1"/>
    <col min="12855" max="12858" width="2" style="2" customWidth="1"/>
    <col min="12859" max="12859" width="0.75" style="2" customWidth="1"/>
    <col min="12860" max="12861" width="1.625" style="2" customWidth="1"/>
    <col min="12862" max="12863" width="4.125" style="2" bestFit="1" customWidth="1"/>
    <col min="12864" max="12956" width="1.625" style="2" customWidth="1"/>
    <col min="12957" max="13056" width="9" style="2"/>
    <col min="13057" max="13057" width="1.625" style="2" customWidth="1"/>
    <col min="13058" max="13058" width="2.25" style="2" customWidth="1"/>
    <col min="13059" max="13059" width="3.125" style="2" customWidth="1"/>
    <col min="13060" max="13064" width="1.625" style="2" customWidth="1"/>
    <col min="13065" max="13065" width="2.5" style="2" customWidth="1"/>
    <col min="13066" max="13066" width="2.875" style="2" customWidth="1"/>
    <col min="13067" max="13078" width="1.625" style="2" customWidth="1"/>
    <col min="13079" max="13080" width="1.875" style="2" customWidth="1"/>
    <col min="13081" max="13081" width="2" style="2" customWidth="1"/>
    <col min="13082" max="13082" width="2.25" style="2" customWidth="1"/>
    <col min="13083" max="13083" width="1.875" style="2" customWidth="1"/>
    <col min="13084"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0" width="1.625" style="2" customWidth="1"/>
    <col min="13101" max="13101" width="3.125" style="2" customWidth="1"/>
    <col min="13102" max="13102" width="2.625" style="2" customWidth="1"/>
    <col min="13103" max="13105" width="1.625" style="2" customWidth="1"/>
    <col min="13106" max="13106" width="4.5" style="2" customWidth="1"/>
    <col min="13107" max="13110" width="1.625" style="2" customWidth="1"/>
    <col min="13111" max="13114" width="2" style="2" customWidth="1"/>
    <col min="13115" max="13115" width="0.75" style="2" customWidth="1"/>
    <col min="13116" max="13117" width="1.625" style="2" customWidth="1"/>
    <col min="13118" max="13119" width="4.125" style="2" bestFit="1" customWidth="1"/>
    <col min="13120" max="13212" width="1.625" style="2" customWidth="1"/>
    <col min="13213" max="13312" width="9" style="2"/>
    <col min="13313" max="13313" width="1.625" style="2" customWidth="1"/>
    <col min="13314" max="13314" width="2.25" style="2" customWidth="1"/>
    <col min="13315" max="13315" width="3.125" style="2" customWidth="1"/>
    <col min="13316" max="13320" width="1.625" style="2" customWidth="1"/>
    <col min="13321" max="13321" width="2.5" style="2" customWidth="1"/>
    <col min="13322" max="13322" width="2.875" style="2" customWidth="1"/>
    <col min="13323" max="13334" width="1.625" style="2" customWidth="1"/>
    <col min="13335" max="13336" width="1.875" style="2" customWidth="1"/>
    <col min="13337" max="13337" width="2" style="2" customWidth="1"/>
    <col min="13338" max="13338" width="2.25" style="2" customWidth="1"/>
    <col min="13339" max="13339" width="1.875" style="2" customWidth="1"/>
    <col min="13340"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6" width="1.625" style="2" customWidth="1"/>
    <col min="13357" max="13357" width="3.125" style="2" customWidth="1"/>
    <col min="13358" max="13358" width="2.625" style="2" customWidth="1"/>
    <col min="13359" max="13361" width="1.625" style="2" customWidth="1"/>
    <col min="13362" max="13362" width="4.5" style="2" customWidth="1"/>
    <col min="13363" max="13366" width="1.625" style="2" customWidth="1"/>
    <col min="13367" max="13370" width="2" style="2" customWidth="1"/>
    <col min="13371" max="13371" width="0.75" style="2" customWidth="1"/>
    <col min="13372" max="13373" width="1.625" style="2" customWidth="1"/>
    <col min="13374" max="13375" width="4.125" style="2" bestFit="1" customWidth="1"/>
    <col min="13376" max="13468" width="1.625" style="2" customWidth="1"/>
    <col min="13469" max="13568" width="9" style="2"/>
    <col min="13569" max="13569" width="1.625" style="2" customWidth="1"/>
    <col min="13570" max="13570" width="2.25" style="2" customWidth="1"/>
    <col min="13571" max="13571" width="3.125" style="2" customWidth="1"/>
    <col min="13572" max="13576" width="1.625" style="2" customWidth="1"/>
    <col min="13577" max="13577" width="2.5" style="2" customWidth="1"/>
    <col min="13578" max="13578" width="2.875" style="2" customWidth="1"/>
    <col min="13579" max="13590" width="1.625" style="2" customWidth="1"/>
    <col min="13591" max="13592" width="1.875" style="2" customWidth="1"/>
    <col min="13593" max="13593" width="2" style="2" customWidth="1"/>
    <col min="13594" max="13594" width="2.25" style="2" customWidth="1"/>
    <col min="13595" max="13595" width="1.875" style="2" customWidth="1"/>
    <col min="13596"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2" width="1.625" style="2" customWidth="1"/>
    <col min="13613" max="13613" width="3.125" style="2" customWidth="1"/>
    <col min="13614" max="13614" width="2.625" style="2" customWidth="1"/>
    <col min="13615" max="13617" width="1.625" style="2" customWidth="1"/>
    <col min="13618" max="13618" width="4.5" style="2" customWidth="1"/>
    <col min="13619" max="13622" width="1.625" style="2" customWidth="1"/>
    <col min="13623" max="13626" width="2" style="2" customWidth="1"/>
    <col min="13627" max="13627" width="0.75" style="2" customWidth="1"/>
    <col min="13628" max="13629" width="1.625" style="2" customWidth="1"/>
    <col min="13630" max="13631" width="4.125" style="2" bestFit="1" customWidth="1"/>
    <col min="13632" max="13724" width="1.625" style="2" customWidth="1"/>
    <col min="13725" max="13824" width="9" style="2"/>
    <col min="13825" max="13825" width="1.625" style="2" customWidth="1"/>
    <col min="13826" max="13826" width="2.25" style="2" customWidth="1"/>
    <col min="13827" max="13827" width="3.125" style="2" customWidth="1"/>
    <col min="13828" max="13832" width="1.625" style="2" customWidth="1"/>
    <col min="13833" max="13833" width="2.5" style="2" customWidth="1"/>
    <col min="13834" max="13834" width="2.875" style="2" customWidth="1"/>
    <col min="13835" max="13846" width="1.625" style="2" customWidth="1"/>
    <col min="13847" max="13848" width="1.875" style="2" customWidth="1"/>
    <col min="13849" max="13849" width="2" style="2" customWidth="1"/>
    <col min="13850" max="13850" width="2.25" style="2" customWidth="1"/>
    <col min="13851" max="13851" width="1.875" style="2" customWidth="1"/>
    <col min="13852"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8" width="1.625" style="2" customWidth="1"/>
    <col min="13869" max="13869" width="3.125" style="2" customWidth="1"/>
    <col min="13870" max="13870" width="2.625" style="2" customWidth="1"/>
    <col min="13871" max="13873" width="1.625" style="2" customWidth="1"/>
    <col min="13874" max="13874" width="4.5" style="2" customWidth="1"/>
    <col min="13875" max="13878" width="1.625" style="2" customWidth="1"/>
    <col min="13879" max="13882" width="2" style="2" customWidth="1"/>
    <col min="13883" max="13883" width="0.75" style="2" customWidth="1"/>
    <col min="13884" max="13885" width="1.625" style="2" customWidth="1"/>
    <col min="13886" max="13887" width="4.125" style="2" bestFit="1" customWidth="1"/>
    <col min="13888" max="13980" width="1.625" style="2" customWidth="1"/>
    <col min="13981" max="14080" width="9" style="2"/>
    <col min="14081" max="14081" width="1.625" style="2" customWidth="1"/>
    <col min="14082" max="14082" width="2.25" style="2" customWidth="1"/>
    <col min="14083" max="14083" width="3.125" style="2" customWidth="1"/>
    <col min="14084" max="14088" width="1.625" style="2" customWidth="1"/>
    <col min="14089" max="14089" width="2.5" style="2" customWidth="1"/>
    <col min="14090" max="14090" width="2.875" style="2" customWidth="1"/>
    <col min="14091" max="14102" width="1.625" style="2" customWidth="1"/>
    <col min="14103" max="14104" width="1.875" style="2" customWidth="1"/>
    <col min="14105" max="14105" width="2" style="2" customWidth="1"/>
    <col min="14106" max="14106" width="2.25" style="2" customWidth="1"/>
    <col min="14107" max="14107" width="1.875" style="2" customWidth="1"/>
    <col min="14108"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4" width="1.625" style="2" customWidth="1"/>
    <col min="14125" max="14125" width="3.125" style="2" customWidth="1"/>
    <col min="14126" max="14126" width="2.625" style="2" customWidth="1"/>
    <col min="14127" max="14129" width="1.625" style="2" customWidth="1"/>
    <col min="14130" max="14130" width="4.5" style="2" customWidth="1"/>
    <col min="14131" max="14134" width="1.625" style="2" customWidth="1"/>
    <col min="14135" max="14138" width="2" style="2" customWidth="1"/>
    <col min="14139" max="14139" width="0.75" style="2" customWidth="1"/>
    <col min="14140" max="14141" width="1.625" style="2" customWidth="1"/>
    <col min="14142" max="14143" width="4.125" style="2" bestFit="1" customWidth="1"/>
    <col min="14144" max="14236" width="1.625" style="2" customWidth="1"/>
    <col min="14237" max="14336" width="9" style="2"/>
    <col min="14337" max="14337" width="1.625" style="2" customWidth="1"/>
    <col min="14338" max="14338" width="2.25" style="2" customWidth="1"/>
    <col min="14339" max="14339" width="3.125" style="2" customWidth="1"/>
    <col min="14340" max="14344" width="1.625" style="2" customWidth="1"/>
    <col min="14345" max="14345" width="2.5" style="2" customWidth="1"/>
    <col min="14346" max="14346" width="2.875" style="2" customWidth="1"/>
    <col min="14347" max="14358" width="1.625" style="2" customWidth="1"/>
    <col min="14359" max="14360" width="1.875" style="2" customWidth="1"/>
    <col min="14361" max="14361" width="2" style="2" customWidth="1"/>
    <col min="14362" max="14362" width="2.25" style="2" customWidth="1"/>
    <col min="14363" max="14363" width="1.875" style="2" customWidth="1"/>
    <col min="14364"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0" width="1.625" style="2" customWidth="1"/>
    <col min="14381" max="14381" width="3.125" style="2" customWidth="1"/>
    <col min="14382" max="14382" width="2.625" style="2" customWidth="1"/>
    <col min="14383" max="14385" width="1.625" style="2" customWidth="1"/>
    <col min="14386" max="14386" width="4.5" style="2" customWidth="1"/>
    <col min="14387" max="14390" width="1.625" style="2" customWidth="1"/>
    <col min="14391" max="14394" width="2" style="2" customWidth="1"/>
    <col min="14395" max="14395" width="0.75" style="2" customWidth="1"/>
    <col min="14396" max="14397" width="1.625" style="2" customWidth="1"/>
    <col min="14398" max="14399" width="4.125" style="2" bestFit="1" customWidth="1"/>
    <col min="14400" max="14492" width="1.625" style="2" customWidth="1"/>
    <col min="14493" max="14592" width="9" style="2"/>
    <col min="14593" max="14593" width="1.625" style="2" customWidth="1"/>
    <col min="14594" max="14594" width="2.25" style="2" customWidth="1"/>
    <col min="14595" max="14595" width="3.125" style="2" customWidth="1"/>
    <col min="14596" max="14600" width="1.625" style="2" customWidth="1"/>
    <col min="14601" max="14601" width="2.5" style="2" customWidth="1"/>
    <col min="14602" max="14602" width="2.875" style="2" customWidth="1"/>
    <col min="14603" max="14614" width="1.625" style="2" customWidth="1"/>
    <col min="14615" max="14616" width="1.875" style="2" customWidth="1"/>
    <col min="14617" max="14617" width="2" style="2" customWidth="1"/>
    <col min="14618" max="14618" width="2.25" style="2" customWidth="1"/>
    <col min="14619" max="14619" width="1.875" style="2" customWidth="1"/>
    <col min="14620"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6" width="1.625" style="2" customWidth="1"/>
    <col min="14637" max="14637" width="3.125" style="2" customWidth="1"/>
    <col min="14638" max="14638" width="2.625" style="2" customWidth="1"/>
    <col min="14639" max="14641" width="1.625" style="2" customWidth="1"/>
    <col min="14642" max="14642" width="4.5" style="2" customWidth="1"/>
    <col min="14643" max="14646" width="1.625" style="2" customWidth="1"/>
    <col min="14647" max="14650" width="2" style="2" customWidth="1"/>
    <col min="14651" max="14651" width="0.75" style="2" customWidth="1"/>
    <col min="14652" max="14653" width="1.625" style="2" customWidth="1"/>
    <col min="14654" max="14655" width="4.125" style="2" bestFit="1" customWidth="1"/>
    <col min="14656" max="14748" width="1.625" style="2" customWidth="1"/>
    <col min="14749" max="14848" width="9" style="2"/>
    <col min="14849" max="14849" width="1.625" style="2" customWidth="1"/>
    <col min="14850" max="14850" width="2.25" style="2" customWidth="1"/>
    <col min="14851" max="14851" width="3.125" style="2" customWidth="1"/>
    <col min="14852" max="14856" width="1.625" style="2" customWidth="1"/>
    <col min="14857" max="14857" width="2.5" style="2" customWidth="1"/>
    <col min="14858" max="14858" width="2.875" style="2" customWidth="1"/>
    <col min="14859" max="14870" width="1.625" style="2" customWidth="1"/>
    <col min="14871" max="14872" width="1.875" style="2" customWidth="1"/>
    <col min="14873" max="14873" width="2" style="2" customWidth="1"/>
    <col min="14874" max="14874" width="2.25" style="2" customWidth="1"/>
    <col min="14875" max="14875" width="1.875" style="2" customWidth="1"/>
    <col min="14876"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2" width="1.625" style="2" customWidth="1"/>
    <col min="14893" max="14893" width="3.125" style="2" customWidth="1"/>
    <col min="14894" max="14894" width="2.625" style="2" customWidth="1"/>
    <col min="14895" max="14897" width="1.625" style="2" customWidth="1"/>
    <col min="14898" max="14898" width="4.5" style="2" customWidth="1"/>
    <col min="14899" max="14902" width="1.625" style="2" customWidth="1"/>
    <col min="14903" max="14906" width="2" style="2" customWidth="1"/>
    <col min="14907" max="14907" width="0.75" style="2" customWidth="1"/>
    <col min="14908" max="14909" width="1.625" style="2" customWidth="1"/>
    <col min="14910" max="14911" width="4.125" style="2" bestFit="1" customWidth="1"/>
    <col min="14912" max="15004" width="1.625" style="2" customWidth="1"/>
    <col min="15005" max="15104" width="9" style="2"/>
    <col min="15105" max="15105" width="1.625" style="2" customWidth="1"/>
    <col min="15106" max="15106" width="2.25" style="2" customWidth="1"/>
    <col min="15107" max="15107" width="3.125" style="2" customWidth="1"/>
    <col min="15108" max="15112" width="1.625" style="2" customWidth="1"/>
    <col min="15113" max="15113" width="2.5" style="2" customWidth="1"/>
    <col min="15114" max="15114" width="2.875" style="2" customWidth="1"/>
    <col min="15115" max="15126" width="1.625" style="2" customWidth="1"/>
    <col min="15127" max="15128" width="1.875" style="2" customWidth="1"/>
    <col min="15129" max="15129" width="2" style="2" customWidth="1"/>
    <col min="15130" max="15130" width="2.25" style="2" customWidth="1"/>
    <col min="15131" max="15131" width="1.875" style="2" customWidth="1"/>
    <col min="15132"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8" width="1.625" style="2" customWidth="1"/>
    <col min="15149" max="15149" width="3.125" style="2" customWidth="1"/>
    <col min="15150" max="15150" width="2.625" style="2" customWidth="1"/>
    <col min="15151" max="15153" width="1.625" style="2" customWidth="1"/>
    <col min="15154" max="15154" width="4.5" style="2" customWidth="1"/>
    <col min="15155" max="15158" width="1.625" style="2" customWidth="1"/>
    <col min="15159" max="15162" width="2" style="2" customWidth="1"/>
    <col min="15163" max="15163" width="0.75" style="2" customWidth="1"/>
    <col min="15164" max="15165" width="1.625" style="2" customWidth="1"/>
    <col min="15166" max="15167" width="4.125" style="2" bestFit="1" customWidth="1"/>
    <col min="15168" max="15260" width="1.625" style="2" customWidth="1"/>
    <col min="15261" max="15360" width="9" style="2"/>
    <col min="15361" max="15361" width="1.625" style="2" customWidth="1"/>
    <col min="15362" max="15362" width="2.25" style="2" customWidth="1"/>
    <col min="15363" max="15363" width="3.125" style="2" customWidth="1"/>
    <col min="15364" max="15368" width="1.625" style="2" customWidth="1"/>
    <col min="15369" max="15369" width="2.5" style="2" customWidth="1"/>
    <col min="15370" max="15370" width="2.875" style="2" customWidth="1"/>
    <col min="15371" max="15382" width="1.625" style="2" customWidth="1"/>
    <col min="15383" max="15384" width="1.875" style="2" customWidth="1"/>
    <col min="15385" max="15385" width="2" style="2" customWidth="1"/>
    <col min="15386" max="15386" width="2.25" style="2" customWidth="1"/>
    <col min="15387" max="15387" width="1.875" style="2" customWidth="1"/>
    <col min="15388"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4" width="1.625" style="2" customWidth="1"/>
    <col min="15405" max="15405" width="3.125" style="2" customWidth="1"/>
    <col min="15406" max="15406" width="2.625" style="2" customWidth="1"/>
    <col min="15407" max="15409" width="1.625" style="2" customWidth="1"/>
    <col min="15410" max="15410" width="4.5" style="2" customWidth="1"/>
    <col min="15411" max="15414" width="1.625" style="2" customWidth="1"/>
    <col min="15415" max="15418" width="2" style="2" customWidth="1"/>
    <col min="15419" max="15419" width="0.75" style="2" customWidth="1"/>
    <col min="15420" max="15421" width="1.625" style="2" customWidth="1"/>
    <col min="15422" max="15423" width="4.125" style="2" bestFit="1" customWidth="1"/>
    <col min="15424" max="15516" width="1.625" style="2" customWidth="1"/>
    <col min="15517" max="15616" width="9" style="2"/>
    <col min="15617" max="15617" width="1.625" style="2" customWidth="1"/>
    <col min="15618" max="15618" width="2.25" style="2" customWidth="1"/>
    <col min="15619" max="15619" width="3.125" style="2" customWidth="1"/>
    <col min="15620" max="15624" width="1.625" style="2" customWidth="1"/>
    <col min="15625" max="15625" width="2.5" style="2" customWidth="1"/>
    <col min="15626" max="15626" width="2.875" style="2" customWidth="1"/>
    <col min="15627" max="15638" width="1.625" style="2" customWidth="1"/>
    <col min="15639" max="15640" width="1.875" style="2" customWidth="1"/>
    <col min="15641" max="15641" width="2" style="2" customWidth="1"/>
    <col min="15642" max="15642" width="2.25" style="2" customWidth="1"/>
    <col min="15643" max="15643" width="1.875" style="2" customWidth="1"/>
    <col min="15644"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0" width="1.625" style="2" customWidth="1"/>
    <col min="15661" max="15661" width="3.125" style="2" customWidth="1"/>
    <col min="15662" max="15662" width="2.625" style="2" customWidth="1"/>
    <col min="15663" max="15665" width="1.625" style="2" customWidth="1"/>
    <col min="15666" max="15666" width="4.5" style="2" customWidth="1"/>
    <col min="15667" max="15670" width="1.625" style="2" customWidth="1"/>
    <col min="15671" max="15674" width="2" style="2" customWidth="1"/>
    <col min="15675" max="15675" width="0.75" style="2" customWidth="1"/>
    <col min="15676" max="15677" width="1.625" style="2" customWidth="1"/>
    <col min="15678" max="15679" width="4.125" style="2" bestFit="1" customWidth="1"/>
    <col min="15680" max="15772" width="1.625" style="2" customWidth="1"/>
    <col min="15773" max="15872" width="9" style="2"/>
    <col min="15873" max="15873" width="1.625" style="2" customWidth="1"/>
    <col min="15874" max="15874" width="2.25" style="2" customWidth="1"/>
    <col min="15875" max="15875" width="3.125" style="2" customWidth="1"/>
    <col min="15876" max="15880" width="1.625" style="2" customWidth="1"/>
    <col min="15881" max="15881" width="2.5" style="2" customWidth="1"/>
    <col min="15882" max="15882" width="2.875" style="2" customWidth="1"/>
    <col min="15883" max="15894" width="1.625" style="2" customWidth="1"/>
    <col min="15895" max="15896" width="1.875" style="2" customWidth="1"/>
    <col min="15897" max="15897" width="2" style="2" customWidth="1"/>
    <col min="15898" max="15898" width="2.25" style="2" customWidth="1"/>
    <col min="15899" max="15899" width="1.875" style="2" customWidth="1"/>
    <col min="15900"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6" width="1.625" style="2" customWidth="1"/>
    <col min="15917" max="15917" width="3.125" style="2" customWidth="1"/>
    <col min="15918" max="15918" width="2.625" style="2" customWidth="1"/>
    <col min="15919" max="15921" width="1.625" style="2" customWidth="1"/>
    <col min="15922" max="15922" width="4.5" style="2" customWidth="1"/>
    <col min="15923" max="15926" width="1.625" style="2" customWidth="1"/>
    <col min="15927" max="15930" width="2" style="2" customWidth="1"/>
    <col min="15931" max="15931" width="0.75" style="2" customWidth="1"/>
    <col min="15932" max="15933" width="1.625" style="2" customWidth="1"/>
    <col min="15934" max="15935" width="4.125" style="2" bestFit="1" customWidth="1"/>
    <col min="15936" max="16028" width="1.625" style="2" customWidth="1"/>
    <col min="16029" max="16128" width="9" style="2"/>
    <col min="16129" max="16129" width="1.625" style="2" customWidth="1"/>
    <col min="16130" max="16130" width="2.25" style="2" customWidth="1"/>
    <col min="16131" max="16131" width="3.125" style="2" customWidth="1"/>
    <col min="16132" max="16136" width="1.625" style="2" customWidth="1"/>
    <col min="16137" max="16137" width="2.5" style="2" customWidth="1"/>
    <col min="16138" max="16138" width="2.875" style="2" customWidth="1"/>
    <col min="16139" max="16150" width="1.625" style="2" customWidth="1"/>
    <col min="16151" max="16152" width="1.875" style="2" customWidth="1"/>
    <col min="16153" max="16153" width="2" style="2" customWidth="1"/>
    <col min="16154" max="16154" width="2.25" style="2" customWidth="1"/>
    <col min="16155" max="16155" width="1.875" style="2" customWidth="1"/>
    <col min="16156"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2" width="1.625" style="2" customWidth="1"/>
    <col min="16173" max="16173" width="3.125" style="2" customWidth="1"/>
    <col min="16174" max="16174" width="2.625" style="2" customWidth="1"/>
    <col min="16175" max="16177" width="1.625" style="2" customWidth="1"/>
    <col min="16178" max="16178" width="4.5" style="2" customWidth="1"/>
    <col min="16179" max="16182" width="1.625" style="2" customWidth="1"/>
    <col min="16183" max="16186" width="2" style="2" customWidth="1"/>
    <col min="16187" max="16187" width="0.75" style="2" customWidth="1"/>
    <col min="16188" max="16189" width="1.625" style="2" customWidth="1"/>
    <col min="16190" max="16191" width="4.125" style="2" bestFit="1" customWidth="1"/>
    <col min="16192" max="16284" width="1.625" style="2" customWidth="1"/>
    <col min="16285" max="16384" width="9" style="2"/>
  </cols>
  <sheetData>
    <row r="1" spans="1:63" ht="16.5" customHeight="1">
      <c r="A1" s="1" t="s">
        <v>0</v>
      </c>
      <c r="Y1" s="1353" t="s">
        <v>1</v>
      </c>
      <c r="Z1" s="1354"/>
      <c r="AA1" s="1354"/>
      <c r="AB1" s="1354"/>
      <c r="AC1" s="1355"/>
      <c r="AD1" s="1375">
        <v>1234567890123</v>
      </c>
      <c r="AE1" s="1376"/>
      <c r="AF1" s="1376"/>
      <c r="AG1" s="1376"/>
      <c r="AH1" s="1376"/>
      <c r="AI1" s="1376"/>
      <c r="AJ1" s="1376"/>
      <c r="AK1" s="1376"/>
      <c r="AL1" s="1376"/>
      <c r="AM1" s="1376"/>
      <c r="AN1" s="1376"/>
      <c r="AO1" s="1376"/>
      <c r="AP1" s="1376"/>
      <c r="AQ1" s="1377"/>
      <c r="AR1" s="1357" t="s">
        <v>2</v>
      </c>
      <c r="AS1" s="1357"/>
      <c r="AT1" s="1357"/>
      <c r="AU1" s="1357"/>
      <c r="AV1" s="1357"/>
      <c r="AW1" s="1357"/>
      <c r="AX1" s="1378" t="s">
        <v>344</v>
      </c>
      <c r="AY1" s="1378"/>
      <c r="AZ1" s="1378"/>
      <c r="BA1" s="1378"/>
      <c r="BB1" s="1378"/>
      <c r="BC1" s="1378"/>
      <c r="BD1" s="1379"/>
      <c r="BE1" s="1360" t="s">
        <v>3</v>
      </c>
      <c r="BF1" s="535"/>
      <c r="BG1" s="535"/>
    </row>
    <row r="2" spans="1:63" ht="16.5" customHeight="1">
      <c r="Y2" s="329" t="s">
        <v>4</v>
      </c>
      <c r="Z2" s="330"/>
      <c r="AA2" s="330"/>
      <c r="AB2" s="330"/>
      <c r="AC2" s="331"/>
      <c r="AD2" s="1380" t="s">
        <v>343</v>
      </c>
      <c r="AE2" s="1381"/>
      <c r="AF2" s="1381"/>
      <c r="AG2" s="1381"/>
      <c r="AH2" s="1381"/>
      <c r="AI2" s="1381"/>
      <c r="AJ2" s="1381"/>
      <c r="AK2" s="1381"/>
      <c r="AL2" s="1381"/>
      <c r="AM2" s="1381"/>
      <c r="AN2" s="1381"/>
      <c r="AO2" s="1381"/>
      <c r="AP2" s="1381"/>
      <c r="AQ2" s="1382"/>
      <c r="AR2" s="1362" t="s">
        <v>5</v>
      </c>
      <c r="AS2" s="1362"/>
      <c r="AT2" s="1362"/>
      <c r="AU2" s="1362"/>
      <c r="AV2" s="1362"/>
      <c r="AW2" s="1362"/>
      <c r="AX2" s="1386" t="s">
        <v>345</v>
      </c>
      <c r="AY2" s="1386"/>
      <c r="AZ2" s="1386"/>
      <c r="BA2" s="1386"/>
      <c r="BB2" s="1386"/>
      <c r="BC2" s="1386"/>
      <c r="BD2" s="1386"/>
      <c r="BE2" s="1386"/>
      <c r="BF2" s="1386"/>
      <c r="BG2" s="1386"/>
    </row>
    <row r="3" spans="1:63" ht="16.5" customHeight="1">
      <c r="Y3" s="335"/>
      <c r="Z3" s="336"/>
      <c r="AA3" s="336"/>
      <c r="AB3" s="336"/>
      <c r="AC3" s="337"/>
      <c r="AD3" s="1383"/>
      <c r="AE3" s="1384"/>
      <c r="AF3" s="1384"/>
      <c r="AG3" s="1384"/>
      <c r="AH3" s="1384"/>
      <c r="AI3" s="1384"/>
      <c r="AJ3" s="1384"/>
      <c r="AK3" s="1384"/>
      <c r="AL3" s="1384"/>
      <c r="AM3" s="1384"/>
      <c r="AN3" s="1384"/>
      <c r="AO3" s="1384"/>
      <c r="AP3" s="1384"/>
      <c r="AQ3" s="1385"/>
      <c r="AR3" s="1364" t="s">
        <v>6</v>
      </c>
      <c r="AS3" s="1364"/>
      <c r="AT3" s="1364"/>
      <c r="AU3" s="1364"/>
      <c r="AV3" s="1364"/>
      <c r="AW3" s="1364"/>
      <c r="AX3" s="1365" t="s">
        <v>346</v>
      </c>
      <c r="AY3" s="1365"/>
      <c r="AZ3" s="1365"/>
      <c r="BA3" s="1365"/>
      <c r="BB3" s="1365"/>
      <c r="BC3" s="1365"/>
      <c r="BD3" s="1365"/>
      <c r="BE3" s="1365"/>
      <c r="BF3" s="1365"/>
      <c r="BG3" s="1365"/>
    </row>
    <row r="4" spans="1:63" ht="10.5" customHeight="1">
      <c r="F4" s="1338" t="s">
        <v>307</v>
      </c>
      <c r="G4" s="1338"/>
      <c r="H4" s="1338"/>
      <c r="I4" s="1338"/>
      <c r="J4" s="1338"/>
      <c r="K4" s="1338"/>
      <c r="L4" s="1338"/>
      <c r="M4" s="1338"/>
      <c r="R4" s="1366">
        <v>4</v>
      </c>
      <c r="S4" s="1367"/>
      <c r="T4" s="1367"/>
      <c r="U4" s="1367"/>
      <c r="V4" s="1368"/>
      <c r="AG4" s="3"/>
      <c r="AH4" s="3"/>
      <c r="AI4" s="3"/>
      <c r="AJ4" s="3"/>
      <c r="AK4" s="3"/>
      <c r="AL4" s="3"/>
      <c r="AM4" s="3"/>
      <c r="AN4" s="3"/>
      <c r="AO4" s="3"/>
      <c r="AP4" s="3"/>
      <c r="AQ4" s="3"/>
      <c r="AR4" s="3"/>
      <c r="AS4" s="3"/>
      <c r="AT4" s="3"/>
      <c r="AU4" s="3"/>
      <c r="AV4" s="3"/>
      <c r="AW4" s="3"/>
      <c r="AX4" s="3"/>
      <c r="BF4" s="2" t="s">
        <v>308</v>
      </c>
    </row>
    <row r="5" spans="1:63" ht="10.5" customHeight="1">
      <c r="F5" s="1338"/>
      <c r="G5" s="1338"/>
      <c r="H5" s="1338"/>
      <c r="I5" s="1338"/>
      <c r="J5" s="1338"/>
      <c r="K5" s="1338"/>
      <c r="L5" s="1338"/>
      <c r="M5" s="1338"/>
      <c r="N5" s="1349" t="s">
        <v>7</v>
      </c>
      <c r="O5" s="1349"/>
      <c r="P5" s="1349"/>
      <c r="Q5" s="1350"/>
      <c r="R5" s="1369"/>
      <c r="S5" s="1370"/>
      <c r="T5" s="1370"/>
      <c r="U5" s="1370"/>
      <c r="V5" s="1371"/>
      <c r="W5" s="1351" t="s">
        <v>8</v>
      </c>
      <c r="X5" s="1352"/>
      <c r="Y5" s="1352"/>
      <c r="Z5" s="1352"/>
      <c r="AA5" s="1352"/>
      <c r="AB5" s="1352"/>
      <c r="AC5" s="1352"/>
      <c r="AD5" s="1352"/>
      <c r="AE5" s="1352"/>
      <c r="AF5" s="1352"/>
      <c r="AG5" s="1352"/>
      <c r="AH5" s="1352"/>
      <c r="AI5" s="1352"/>
      <c r="AJ5" s="1352"/>
      <c r="AK5" s="1352"/>
      <c r="AL5" s="1352"/>
      <c r="AM5" s="1352"/>
      <c r="AN5" s="1352"/>
      <c r="AO5" s="1352"/>
      <c r="AP5" s="1352"/>
      <c r="AQ5" s="1352"/>
      <c r="AR5" s="1352"/>
      <c r="AS5" s="1352"/>
      <c r="AT5" s="1352"/>
      <c r="AU5" s="4"/>
      <c r="AV5" s="4"/>
      <c r="AW5" s="4"/>
      <c r="AX5" s="4"/>
    </row>
    <row r="6" spans="1:63" ht="10.5" customHeight="1">
      <c r="F6" s="1339"/>
      <c r="G6" s="1339"/>
      <c r="H6" s="1339"/>
      <c r="I6" s="1339"/>
      <c r="J6" s="1339"/>
      <c r="K6" s="1339"/>
      <c r="L6" s="1339"/>
      <c r="M6" s="1339"/>
      <c r="N6" s="1349"/>
      <c r="O6" s="1349"/>
      <c r="P6" s="1349"/>
      <c r="Q6" s="1350"/>
      <c r="R6" s="1372"/>
      <c r="S6" s="1373"/>
      <c r="T6" s="1373"/>
      <c r="U6" s="1373"/>
      <c r="V6" s="1374"/>
      <c r="W6" s="1351"/>
      <c r="X6" s="1352"/>
      <c r="Y6" s="1352"/>
      <c r="Z6" s="1352"/>
      <c r="AA6" s="1352"/>
      <c r="AB6" s="1352"/>
      <c r="AC6" s="1352"/>
      <c r="AD6" s="1352"/>
      <c r="AE6" s="1352"/>
      <c r="AF6" s="1352"/>
      <c r="AG6" s="1352"/>
      <c r="AH6" s="1352"/>
      <c r="AI6" s="1352"/>
      <c r="AJ6" s="1352"/>
      <c r="AK6" s="1352"/>
      <c r="AL6" s="1352"/>
      <c r="AM6" s="1352"/>
      <c r="AN6" s="1352"/>
      <c r="AO6" s="1352"/>
      <c r="AP6" s="1352"/>
      <c r="AQ6" s="1352"/>
      <c r="AR6" s="1352"/>
      <c r="AS6" s="1352"/>
      <c r="AT6" s="1352"/>
      <c r="AU6" s="4"/>
      <c r="AV6" s="4"/>
      <c r="AW6" s="4"/>
      <c r="AX6" s="4"/>
    </row>
    <row r="7" spans="1:63" ht="4.5"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63" ht="11.25" customHeight="1">
      <c r="A8" s="942" t="s">
        <v>9</v>
      </c>
      <c r="B8" s="942"/>
      <c r="C8" s="942"/>
      <c r="D8" s="942"/>
      <c r="E8" s="942"/>
      <c r="F8" s="942"/>
      <c r="G8" s="942"/>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2"/>
      <c r="AY8" s="942"/>
      <c r="AZ8" s="942"/>
      <c r="BA8" s="942"/>
      <c r="BB8" s="942"/>
      <c r="BC8" s="942"/>
      <c r="BD8" s="942"/>
      <c r="BE8" s="942"/>
      <c r="BF8" s="942"/>
    </row>
    <row r="9" spans="1:63" ht="11.25" customHeight="1">
      <c r="A9" s="236" t="s">
        <v>10</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48"/>
      <c r="BI9" s="48"/>
      <c r="BJ9" s="48"/>
      <c r="BK9" s="48"/>
    </row>
    <row r="10" spans="1:63" ht="11.25" customHeight="1">
      <c r="A10" s="236" t="s">
        <v>11</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48"/>
      <c r="BI10" s="48"/>
      <c r="BJ10" s="48"/>
      <c r="BK10" s="48"/>
    </row>
    <row r="11" spans="1:63" ht="11.25" customHeight="1">
      <c r="A11" s="2" t="s">
        <v>12</v>
      </c>
    </row>
    <row r="12" spans="1:63" ht="11.25" customHeight="1">
      <c r="A12" s="2" t="s">
        <v>13</v>
      </c>
    </row>
    <row r="13" spans="1:63" ht="11.25" customHeight="1">
      <c r="A13" s="1336" t="s">
        <v>14</v>
      </c>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7"/>
      <c r="BI13" s="7"/>
      <c r="BJ13" s="7"/>
      <c r="BK13" s="7"/>
    </row>
    <row r="14" spans="1:63" ht="1.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row>
    <row r="15" spans="1:63" ht="15" customHeight="1">
      <c r="A15" s="2" t="s">
        <v>15</v>
      </c>
    </row>
    <row r="16" spans="1:63" ht="15" customHeight="1">
      <c r="A16" s="680" t="s">
        <v>16</v>
      </c>
      <c r="B16" s="681"/>
      <c r="C16" s="681"/>
      <c r="D16" s="681"/>
      <c r="E16" s="681"/>
      <c r="F16" s="682"/>
      <c r="G16" s="689">
        <f>AZ285</f>
        <v>25</v>
      </c>
      <c r="H16" s="690"/>
      <c r="I16" s="690"/>
      <c r="J16" s="690"/>
      <c r="K16" s="694" t="s">
        <v>17</v>
      </c>
      <c r="L16" s="695"/>
      <c r="M16" s="9"/>
      <c r="N16" s="680" t="s">
        <v>18</v>
      </c>
      <c r="O16" s="681"/>
      <c r="P16" s="681"/>
      <c r="Q16" s="681"/>
      <c r="R16" s="681"/>
      <c r="S16" s="682"/>
      <c r="T16" s="689">
        <f>AG208</f>
        <v>6</v>
      </c>
      <c r="U16" s="690"/>
      <c r="V16" s="690"/>
      <c r="W16" s="690"/>
      <c r="X16" s="694"/>
      <c r="Y16" s="695"/>
      <c r="Z16" s="680" t="s">
        <v>19</v>
      </c>
      <c r="AA16" s="681"/>
      <c r="AB16" s="681"/>
      <c r="AC16" s="681"/>
      <c r="AD16" s="681"/>
      <c r="AE16" s="682"/>
      <c r="AF16" s="708">
        <f>AW208</f>
        <v>584</v>
      </c>
      <c r="AG16" s="709"/>
      <c r="AH16" s="709"/>
      <c r="AI16" s="709"/>
      <c r="AJ16" s="694" t="s">
        <v>20</v>
      </c>
      <c r="AK16" s="695"/>
      <c r="AL16" s="680" t="s">
        <v>21</v>
      </c>
      <c r="AM16" s="681"/>
      <c r="AN16" s="681"/>
      <c r="AO16" s="681"/>
      <c r="AP16" s="681"/>
      <c r="AQ16" s="682"/>
      <c r="AR16" s="714" t="s">
        <v>22</v>
      </c>
      <c r="AS16" s="694"/>
      <c r="AT16" s="694"/>
      <c r="AU16" s="694"/>
      <c r="AV16" s="694"/>
      <c r="AW16" s="694"/>
      <c r="AX16" s="694" t="s">
        <v>23</v>
      </c>
      <c r="AY16" s="695"/>
      <c r="AZ16" s="8" t="s">
        <v>24</v>
      </c>
      <c r="BA16" s="8"/>
    </row>
    <row r="17" spans="1:122" ht="15" customHeight="1">
      <c r="A17" s="683"/>
      <c r="B17" s="684"/>
      <c r="C17" s="684"/>
      <c r="D17" s="684"/>
      <c r="E17" s="684"/>
      <c r="F17" s="685"/>
      <c r="G17" s="670"/>
      <c r="H17" s="691"/>
      <c r="I17" s="691"/>
      <c r="J17" s="691"/>
      <c r="K17" s="696"/>
      <c r="L17" s="697"/>
      <c r="M17" s="9"/>
      <c r="N17" s="683"/>
      <c r="O17" s="698"/>
      <c r="P17" s="698"/>
      <c r="Q17" s="698"/>
      <c r="R17" s="698"/>
      <c r="S17" s="685"/>
      <c r="T17" s="670"/>
      <c r="U17" s="691"/>
      <c r="V17" s="691"/>
      <c r="W17" s="691"/>
      <c r="X17" s="699"/>
      <c r="Y17" s="697"/>
      <c r="Z17" s="683"/>
      <c r="AA17" s="684"/>
      <c r="AB17" s="684"/>
      <c r="AC17" s="684"/>
      <c r="AD17" s="684"/>
      <c r="AE17" s="685"/>
      <c r="AF17" s="710"/>
      <c r="AG17" s="711"/>
      <c r="AH17" s="711"/>
      <c r="AI17" s="711"/>
      <c r="AJ17" s="699"/>
      <c r="AK17" s="697"/>
      <c r="AL17" s="683"/>
      <c r="AM17" s="684"/>
      <c r="AN17" s="684"/>
      <c r="AO17" s="684"/>
      <c r="AP17" s="684"/>
      <c r="AQ17" s="685"/>
      <c r="AR17" s="700">
        <f>ROUND(AF16/160,1)</f>
        <v>3.7</v>
      </c>
      <c r="AS17" s="701"/>
      <c r="AT17" s="701"/>
      <c r="AU17" s="701"/>
      <c r="AV17" s="701"/>
      <c r="AW17" s="701"/>
      <c r="AX17" s="699"/>
      <c r="AY17" s="697"/>
      <c r="AZ17" s="8"/>
      <c r="BA17" s="8" t="s">
        <v>25</v>
      </c>
    </row>
    <row r="18" spans="1:122" ht="15" customHeight="1">
      <c r="A18" s="686"/>
      <c r="B18" s="687"/>
      <c r="C18" s="687"/>
      <c r="D18" s="687"/>
      <c r="E18" s="687"/>
      <c r="F18" s="688"/>
      <c r="G18" s="692"/>
      <c r="H18" s="693"/>
      <c r="I18" s="693"/>
      <c r="J18" s="693"/>
      <c r="K18" s="704" t="s">
        <v>26</v>
      </c>
      <c r="L18" s="705"/>
      <c r="M18" s="9"/>
      <c r="N18" s="686"/>
      <c r="O18" s="687"/>
      <c r="P18" s="687"/>
      <c r="Q18" s="687"/>
      <c r="R18" s="687"/>
      <c r="S18" s="688"/>
      <c r="T18" s="692"/>
      <c r="U18" s="693"/>
      <c r="V18" s="693"/>
      <c r="W18" s="693"/>
      <c r="X18" s="704" t="s">
        <v>26</v>
      </c>
      <c r="Y18" s="705"/>
      <c r="Z18" s="686"/>
      <c r="AA18" s="687"/>
      <c r="AB18" s="687"/>
      <c r="AC18" s="687"/>
      <c r="AD18" s="687"/>
      <c r="AE18" s="688"/>
      <c r="AF18" s="712"/>
      <c r="AG18" s="713"/>
      <c r="AH18" s="713"/>
      <c r="AI18" s="713"/>
      <c r="AJ18" s="706" t="s">
        <v>27</v>
      </c>
      <c r="AK18" s="707"/>
      <c r="AL18" s="686"/>
      <c r="AM18" s="687"/>
      <c r="AN18" s="687"/>
      <c r="AO18" s="687"/>
      <c r="AP18" s="687"/>
      <c r="AQ18" s="688"/>
      <c r="AR18" s="702"/>
      <c r="AS18" s="703"/>
      <c r="AT18" s="703"/>
      <c r="AU18" s="703"/>
      <c r="AV18" s="703"/>
      <c r="AW18" s="703"/>
      <c r="AX18" s="704" t="s">
        <v>26</v>
      </c>
      <c r="AY18" s="705"/>
    </row>
    <row r="19" spans="1:122" ht="14.25" customHeight="1">
      <c r="A19" s="1334" t="s">
        <v>28</v>
      </c>
      <c r="B19" s="1334"/>
      <c r="C19" s="1334"/>
      <c r="D19" s="1334"/>
      <c r="E19" s="1334"/>
      <c r="F19" s="1334"/>
      <c r="G19" s="1334"/>
      <c r="H19" s="1334"/>
      <c r="I19" s="1334"/>
      <c r="J19" s="1334"/>
      <c r="K19" s="1334"/>
      <c r="L19" s="1334"/>
      <c r="M19" s="19"/>
      <c r="N19" s="1335" t="s">
        <v>29</v>
      </c>
      <c r="O19" s="1335"/>
      <c r="P19" s="1335"/>
      <c r="Q19" s="1335"/>
      <c r="R19" s="1335"/>
      <c r="S19" s="1335"/>
      <c r="T19" s="1335"/>
      <c r="U19" s="1335"/>
      <c r="V19" s="1335"/>
      <c r="W19" s="1335"/>
      <c r="X19" s="1335"/>
      <c r="Y19" s="1335"/>
      <c r="Z19" s="1335"/>
      <c r="AA19" s="1335"/>
      <c r="AB19" s="1335"/>
      <c r="AC19" s="1335"/>
      <c r="AD19" s="1335"/>
      <c r="AE19" s="1335"/>
      <c r="AF19" s="1335"/>
      <c r="AG19" s="1335"/>
      <c r="AH19" s="1335"/>
      <c r="AI19" s="1335"/>
      <c r="AJ19" s="1335"/>
      <c r="AK19" s="1335"/>
      <c r="AL19" s="1335"/>
      <c r="AM19" s="1335"/>
      <c r="AN19" s="1335"/>
      <c r="AO19" s="1335"/>
      <c r="AP19" s="1335"/>
      <c r="AQ19" s="1335"/>
      <c r="AR19" s="19"/>
      <c r="AS19" s="19"/>
      <c r="AT19" s="19"/>
      <c r="AU19" s="19"/>
      <c r="AV19" s="19"/>
      <c r="AW19" s="19"/>
      <c r="AX19" s="19"/>
      <c r="AY19" s="19"/>
    </row>
    <row r="20" spans="1:122" ht="14.25" customHeight="1">
      <c r="A20" s="10" t="s">
        <v>30</v>
      </c>
      <c r="B20" s="11"/>
      <c r="C20" s="11"/>
      <c r="D20" s="11"/>
      <c r="E20" s="11"/>
      <c r="F20" s="11"/>
      <c r="G20" s="11"/>
      <c r="H20" s="11"/>
      <c r="I20" s="11"/>
      <c r="J20" s="11"/>
      <c r="K20" s="11"/>
      <c r="L20" s="11"/>
      <c r="M20" s="19"/>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9"/>
      <c r="AS20" s="505" t="s">
        <v>31</v>
      </c>
      <c r="AT20" s="545"/>
      <c r="AU20" s="545"/>
      <c r="AV20" s="545"/>
      <c r="AW20" s="545"/>
      <c r="AX20" s="546"/>
      <c r="AY20" s="1327">
        <f>G16+AR17</f>
        <v>28.7</v>
      </c>
      <c r="AZ20" s="690"/>
      <c r="BA20" s="690"/>
      <c r="BB20" s="690"/>
      <c r="BC20" s="690"/>
      <c r="BD20" s="690"/>
      <c r="BE20" s="1330" t="s">
        <v>32</v>
      </c>
      <c r="BF20" s="1330"/>
      <c r="BG20" s="1331"/>
    </row>
    <row r="21" spans="1:122" ht="14.25" customHeight="1">
      <c r="A21" s="928" t="s">
        <v>33</v>
      </c>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834"/>
      <c r="AS21" s="547"/>
      <c r="AT21" s="548"/>
      <c r="AU21" s="548"/>
      <c r="AV21" s="548"/>
      <c r="AW21" s="548"/>
      <c r="AX21" s="549"/>
      <c r="AY21" s="670"/>
      <c r="AZ21" s="671"/>
      <c r="BA21" s="671"/>
      <c r="BB21" s="671"/>
      <c r="BC21" s="671"/>
      <c r="BD21" s="671"/>
      <c r="BE21" s="16"/>
      <c r="BF21" s="18"/>
      <c r="BG21" s="168"/>
    </row>
    <row r="22" spans="1:122" ht="14.25" customHeight="1">
      <c r="A22" s="928"/>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834"/>
      <c r="AS22" s="597" t="s">
        <v>34</v>
      </c>
      <c r="AT22" s="598"/>
      <c r="AU22" s="598"/>
      <c r="AV22" s="598"/>
      <c r="AW22" s="598"/>
      <c r="AX22" s="599"/>
      <c r="AY22" s="1328"/>
      <c r="AZ22" s="1329"/>
      <c r="BA22" s="1329"/>
      <c r="BB22" s="1329"/>
      <c r="BC22" s="1329"/>
      <c r="BD22" s="1329"/>
      <c r="BE22" s="1332" t="s">
        <v>26</v>
      </c>
      <c r="BF22" s="1332"/>
      <c r="BG22" s="1333"/>
    </row>
    <row r="23" spans="1:122" ht="14.25" customHeight="1">
      <c r="A23" s="928" t="s">
        <v>35</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19"/>
      <c r="AS23" s="1310" t="s">
        <v>36</v>
      </c>
      <c r="AT23" s="1297"/>
      <c r="AU23" s="1297"/>
      <c r="AV23" s="1297"/>
      <c r="AW23" s="1297"/>
      <c r="AX23" s="1297"/>
      <c r="AY23" s="1313">
        <f>G16+ROUNDDOWN(AF16/160,1)+AS295</f>
        <v>29.1</v>
      </c>
      <c r="AZ23" s="1287"/>
      <c r="BA23" s="1287"/>
      <c r="BB23" s="1287"/>
      <c r="BC23" s="1287"/>
      <c r="BD23" s="1287"/>
      <c r="BE23" s="529" t="s">
        <v>37</v>
      </c>
      <c r="BF23" s="933"/>
      <c r="BG23" s="647"/>
    </row>
    <row r="24" spans="1:122" ht="14.25" customHeight="1">
      <c r="A24" s="928"/>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19"/>
      <c r="AS24" s="1311"/>
      <c r="AT24" s="1312"/>
      <c r="AU24" s="1312"/>
      <c r="AV24" s="1312"/>
      <c r="AW24" s="1312"/>
      <c r="AX24" s="1312"/>
      <c r="AY24" s="1314"/>
      <c r="AZ24" s="1315"/>
      <c r="BA24" s="1315"/>
      <c r="BB24" s="1315"/>
      <c r="BC24" s="1315"/>
      <c r="BD24" s="1315"/>
      <c r="BE24" s="1312"/>
      <c r="BF24" s="1312"/>
      <c r="BG24" s="1316"/>
    </row>
    <row r="25" spans="1:122" s="10" customFormat="1" ht="12" customHeight="1" thickBot="1">
      <c r="A25" s="928"/>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c r="AQ25" s="928"/>
      <c r="BH25" s="2"/>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4"/>
      <c r="DK25" s="294"/>
      <c r="DL25" s="294"/>
      <c r="DM25" s="294"/>
      <c r="DN25" s="294"/>
      <c r="DO25" s="294"/>
      <c r="DP25" s="294"/>
      <c r="DQ25" s="294"/>
      <c r="DR25" s="294"/>
    </row>
    <row r="26" spans="1:122" s="10" customFormat="1" ht="13.5" customHeight="1" thickTop="1">
      <c r="A26" s="928"/>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48"/>
      <c r="AS26" s="1317" t="s">
        <v>38</v>
      </c>
      <c r="AT26" s="1318"/>
      <c r="AU26" s="1318"/>
      <c r="AV26" s="1318"/>
      <c r="AW26" s="1318"/>
      <c r="AX26" s="1319"/>
      <c r="AY26" s="1321">
        <f>IF((AM94-BP94)&gt;0,AY20+(AM94-BP94),AY20)</f>
        <v>28.7</v>
      </c>
      <c r="AZ26" s="1322"/>
      <c r="BA26" s="1322"/>
      <c r="BB26" s="1322"/>
      <c r="BC26" s="1322"/>
      <c r="BD26" s="1322"/>
      <c r="BE26" s="674" t="s">
        <v>39</v>
      </c>
      <c r="BF26" s="674"/>
      <c r="BG26" s="675"/>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294"/>
    </row>
    <row r="27" spans="1:122" s="15" customFormat="1" ht="10.5" customHeight="1">
      <c r="A27" s="474" t="s">
        <v>40</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S27" s="1320"/>
      <c r="AT27" s="548"/>
      <c r="AU27" s="548"/>
      <c r="AV27" s="548"/>
      <c r="AW27" s="548"/>
      <c r="AX27" s="549"/>
      <c r="AY27" s="1323"/>
      <c r="AZ27" s="1324"/>
      <c r="BA27" s="1324"/>
      <c r="BB27" s="1324"/>
      <c r="BC27" s="1324"/>
      <c r="BD27" s="1324"/>
      <c r="BE27" s="16"/>
      <c r="BF27" s="169"/>
      <c r="BG27" s="170"/>
      <c r="BJ27" s="548"/>
      <c r="BK27" s="548"/>
      <c r="BL27" s="548"/>
      <c r="BM27" s="548"/>
      <c r="BN27" s="548"/>
      <c r="BO27" s="548"/>
      <c r="BP27" s="1293"/>
      <c r="BQ27" s="671"/>
      <c r="BR27" s="671"/>
      <c r="BS27" s="671"/>
      <c r="BT27" s="671"/>
      <c r="BU27" s="671"/>
      <c r="BV27" s="676"/>
      <c r="BW27" s="676"/>
      <c r="BX27" s="676"/>
      <c r="BY27" s="16"/>
    </row>
    <row r="28" spans="1:122" ht="10.5" customHeight="1">
      <c r="AR28" s="17"/>
      <c r="AS28" s="1294" t="s">
        <v>34</v>
      </c>
      <c r="AT28" s="598"/>
      <c r="AU28" s="598"/>
      <c r="AV28" s="598"/>
      <c r="AW28" s="598"/>
      <c r="AX28" s="599"/>
      <c r="AY28" s="1325"/>
      <c r="AZ28" s="1326"/>
      <c r="BA28" s="1326"/>
      <c r="BB28" s="1326"/>
      <c r="BC28" s="1326"/>
      <c r="BD28" s="1326"/>
      <c r="BE28" s="333" t="s">
        <v>26</v>
      </c>
      <c r="BF28" s="333"/>
      <c r="BG28" s="1295"/>
      <c r="BJ28" s="548"/>
      <c r="BK28" s="548"/>
      <c r="BL28" s="548"/>
      <c r="BM28" s="548"/>
      <c r="BN28" s="548"/>
      <c r="BO28" s="548"/>
      <c r="BP28" s="671"/>
      <c r="BQ28" s="671"/>
      <c r="BR28" s="671"/>
      <c r="BS28" s="671"/>
      <c r="BT28" s="671"/>
      <c r="BU28" s="671"/>
      <c r="BV28" s="16"/>
      <c r="BW28" s="18"/>
      <c r="BX28" s="18"/>
      <c r="BY28" s="5"/>
    </row>
    <row r="29" spans="1:122" ht="15" customHeight="1">
      <c r="AR29" s="17"/>
      <c r="AS29" s="1296" t="s">
        <v>36</v>
      </c>
      <c r="AT29" s="1297"/>
      <c r="AU29" s="1297"/>
      <c r="AV29" s="1297"/>
      <c r="AW29" s="1297"/>
      <c r="AX29" s="1298"/>
      <c r="AY29" s="1302">
        <f>IF((AM94-BP94)&gt;0,AY23+(AM94-BP94),AY23)</f>
        <v>29.1</v>
      </c>
      <c r="AZ29" s="1303"/>
      <c r="BA29" s="1303"/>
      <c r="BB29" s="1303"/>
      <c r="BC29" s="1303"/>
      <c r="BD29" s="1303"/>
      <c r="BE29" s="1306" t="s">
        <v>41</v>
      </c>
      <c r="BF29" s="1307"/>
      <c r="BG29" s="1308"/>
      <c r="BJ29" s="598"/>
      <c r="BK29" s="598"/>
      <c r="BL29" s="598"/>
      <c r="BM29" s="598"/>
      <c r="BN29" s="598"/>
      <c r="BO29" s="598"/>
      <c r="BP29" s="671"/>
      <c r="BQ29" s="671"/>
      <c r="BR29" s="671"/>
      <c r="BS29" s="671"/>
      <c r="BT29" s="671"/>
      <c r="BU29" s="671"/>
      <c r="BV29" s="333"/>
      <c r="BW29" s="333"/>
      <c r="BX29" s="933"/>
      <c r="BY29" s="5"/>
    </row>
    <row r="30" spans="1:122" ht="13.5" customHeight="1" thickBot="1">
      <c r="AR30" s="17"/>
      <c r="AS30" s="1299"/>
      <c r="AT30" s="1300"/>
      <c r="AU30" s="1300"/>
      <c r="AV30" s="1300"/>
      <c r="AW30" s="1300"/>
      <c r="AX30" s="1301"/>
      <c r="AY30" s="1304"/>
      <c r="AZ30" s="1305"/>
      <c r="BA30" s="1305"/>
      <c r="BB30" s="1305"/>
      <c r="BC30" s="1305"/>
      <c r="BD30" s="1305"/>
      <c r="BE30" s="1300"/>
      <c r="BF30" s="1300"/>
      <c r="BG30" s="1309"/>
      <c r="BJ30" s="598"/>
      <c r="BK30" s="598"/>
      <c r="BL30" s="598"/>
      <c r="BM30" s="598"/>
      <c r="BN30" s="598"/>
      <c r="BO30" s="598"/>
      <c r="BP30" s="1287"/>
      <c r="BQ30" s="1287"/>
      <c r="BR30" s="1287"/>
      <c r="BS30" s="1287"/>
      <c r="BT30" s="1287"/>
      <c r="BU30" s="1287"/>
      <c r="BV30" s="529"/>
      <c r="BW30" s="933"/>
      <c r="BX30" s="933"/>
      <c r="BY30" s="5"/>
    </row>
    <row r="31" spans="1:122" ht="12" customHeight="1" thickTop="1">
      <c r="AR31" s="17"/>
      <c r="AS31" s="1289" t="s">
        <v>42</v>
      </c>
      <c r="AT31" s="1289"/>
      <c r="AU31" s="1289"/>
      <c r="AV31" s="1289"/>
      <c r="AW31" s="1289"/>
      <c r="AX31" s="1289"/>
      <c r="AY31" s="1289"/>
      <c r="AZ31" s="1289"/>
      <c r="BA31" s="1289"/>
      <c r="BB31" s="1289"/>
      <c r="BC31" s="1289"/>
      <c r="BD31" s="1289"/>
      <c r="BE31" s="1289"/>
      <c r="BF31" s="1289"/>
      <c r="BG31" s="1289"/>
      <c r="BJ31" s="1288"/>
      <c r="BK31" s="1288"/>
      <c r="BL31" s="1288"/>
      <c r="BM31" s="1288"/>
      <c r="BN31" s="1288"/>
      <c r="BO31" s="1288"/>
      <c r="BP31" s="1287"/>
      <c r="BQ31" s="1287"/>
      <c r="BR31" s="1287"/>
      <c r="BS31" s="1287"/>
      <c r="BT31" s="1287"/>
      <c r="BU31" s="1287"/>
      <c r="BV31" s="1288"/>
      <c r="BW31" s="1288"/>
      <c r="BX31" s="1288"/>
      <c r="BY31" s="5"/>
    </row>
    <row r="32" spans="1:122" ht="15" customHeight="1">
      <c r="A32" s="15" t="s">
        <v>43</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232"/>
      <c r="AP32" s="232"/>
      <c r="AQ32" s="232"/>
      <c r="AR32" s="70"/>
      <c r="AS32" s="1387"/>
      <c r="AT32" s="1387"/>
      <c r="AU32" s="1387"/>
      <c r="AV32" s="1387"/>
      <c r="AW32" s="1387"/>
      <c r="AX32" s="1387"/>
      <c r="AY32" s="1388"/>
      <c r="AZ32" s="1388"/>
      <c r="BA32" s="1388"/>
      <c r="BB32" s="1388"/>
      <c r="BC32" s="1388"/>
      <c r="BD32" s="1388"/>
      <c r="BE32" s="1389"/>
      <c r="BF32" s="1389"/>
      <c r="BG32" s="1389"/>
    </row>
    <row r="33" spans="2:58" ht="11.25" customHeight="1">
      <c r="B33" s="347" t="s">
        <v>44</v>
      </c>
      <c r="C33" s="538"/>
      <c r="D33" s="347" t="s">
        <v>45</v>
      </c>
      <c r="E33" s="537"/>
      <c r="F33" s="537"/>
      <c r="G33" s="537"/>
      <c r="H33" s="537"/>
      <c r="I33" s="538"/>
      <c r="J33" s="329" t="s">
        <v>46</v>
      </c>
      <c r="K33" s="537"/>
      <c r="L33" s="537"/>
      <c r="M33" s="537"/>
      <c r="N33" s="538"/>
      <c r="O33" s="329" t="s">
        <v>47</v>
      </c>
      <c r="P33" s="330"/>
      <c r="Q33" s="330"/>
      <c r="R33" s="330"/>
      <c r="S33" s="331"/>
      <c r="T33" s="1275">
        <f>R4</f>
        <v>4</v>
      </c>
      <c r="U33" s="1276"/>
      <c r="V33" s="1276"/>
      <c r="W33" s="1276"/>
      <c r="X33" s="1279" t="s">
        <v>48</v>
      </c>
      <c r="Y33" s="1280"/>
      <c r="Z33" s="1280"/>
      <c r="AA33" s="1280"/>
      <c r="AB33" s="1280"/>
      <c r="AC33" s="1280"/>
      <c r="AD33" s="1280"/>
      <c r="AE33" s="1280"/>
      <c r="AF33" s="1280"/>
      <c r="AG33" s="1280"/>
      <c r="AH33" s="1280"/>
      <c r="AI33" s="1280"/>
      <c r="AJ33" s="1280"/>
      <c r="AK33" s="1280"/>
      <c r="AL33" s="1281"/>
      <c r="AM33" s="330" t="s">
        <v>49</v>
      </c>
      <c r="AN33" s="330"/>
      <c r="AO33" s="330"/>
      <c r="AP33" s="330"/>
      <c r="AQ33" s="330"/>
      <c r="AR33" s="330"/>
      <c r="AS33" s="330"/>
      <c r="AT33" s="330"/>
      <c r="AU33" s="330"/>
      <c r="AV33" s="330"/>
      <c r="AW33" s="330"/>
      <c r="AX33" s="330"/>
      <c r="AY33" s="330"/>
      <c r="AZ33" s="330"/>
      <c r="BA33" s="330"/>
      <c r="BB33" s="331"/>
    </row>
    <row r="34" spans="2:58" ht="11.25" customHeight="1">
      <c r="B34" s="539"/>
      <c r="C34" s="541"/>
      <c r="D34" s="539"/>
      <c r="E34" s="540"/>
      <c r="F34" s="540"/>
      <c r="G34" s="540"/>
      <c r="H34" s="540"/>
      <c r="I34" s="541"/>
      <c r="J34" s="539"/>
      <c r="K34" s="540"/>
      <c r="L34" s="540"/>
      <c r="M34" s="540"/>
      <c r="N34" s="541"/>
      <c r="O34" s="332"/>
      <c r="P34" s="333"/>
      <c r="Q34" s="333"/>
      <c r="R34" s="333"/>
      <c r="S34" s="334"/>
      <c r="T34" s="1277"/>
      <c r="U34" s="1278"/>
      <c r="V34" s="1278"/>
      <c r="W34" s="1278"/>
      <c r="X34" s="1282"/>
      <c r="Y34" s="1282"/>
      <c r="Z34" s="1282"/>
      <c r="AA34" s="1282"/>
      <c r="AB34" s="1282"/>
      <c r="AC34" s="1282"/>
      <c r="AD34" s="1282"/>
      <c r="AE34" s="1282"/>
      <c r="AF34" s="1282"/>
      <c r="AG34" s="1282"/>
      <c r="AH34" s="1282"/>
      <c r="AI34" s="1282"/>
      <c r="AJ34" s="1282"/>
      <c r="AK34" s="1282"/>
      <c r="AL34" s="1283"/>
      <c r="AM34" s="333"/>
      <c r="AN34" s="333"/>
      <c r="AO34" s="333"/>
      <c r="AP34" s="333"/>
      <c r="AQ34" s="333"/>
      <c r="AR34" s="333"/>
      <c r="AS34" s="333"/>
      <c r="AT34" s="333"/>
      <c r="AU34" s="333"/>
      <c r="AV34" s="333"/>
      <c r="AW34" s="333"/>
      <c r="AX34" s="333"/>
      <c r="AY34" s="333"/>
      <c r="AZ34" s="333"/>
      <c r="BA34" s="333"/>
      <c r="BB34" s="334"/>
    </row>
    <row r="35" spans="2:58" ht="11.25" customHeight="1">
      <c r="B35" s="539"/>
      <c r="C35" s="541"/>
      <c r="D35" s="539"/>
      <c r="E35" s="540"/>
      <c r="F35" s="540"/>
      <c r="G35" s="540"/>
      <c r="H35" s="540"/>
      <c r="I35" s="541"/>
      <c r="J35" s="539"/>
      <c r="K35" s="540"/>
      <c r="L35" s="540"/>
      <c r="M35" s="540"/>
      <c r="N35" s="541"/>
      <c r="O35" s="1239" t="s">
        <v>50</v>
      </c>
      <c r="P35" s="1240"/>
      <c r="Q35" s="1240"/>
      <c r="R35" s="1240"/>
      <c r="S35" s="1241"/>
      <c r="T35" s="1242" t="s">
        <v>51</v>
      </c>
      <c r="U35" s="1243"/>
      <c r="V35" s="1243"/>
      <c r="W35" s="1243"/>
      <c r="X35" s="1243"/>
      <c r="Y35" s="1243"/>
      <c r="Z35" s="1243"/>
      <c r="AA35" s="1244"/>
      <c r="AB35" s="1248" t="s">
        <v>52</v>
      </c>
      <c r="AC35" s="1243"/>
      <c r="AD35" s="1243"/>
      <c r="AE35" s="1243"/>
      <c r="AF35" s="1243"/>
      <c r="AG35" s="1243"/>
      <c r="AH35" s="1243"/>
      <c r="AI35" s="1251" t="s">
        <v>53</v>
      </c>
      <c r="AJ35" s="1252"/>
      <c r="AK35" s="1252"/>
      <c r="AL35" s="1253"/>
      <c r="AM35" s="1260" t="s">
        <v>54</v>
      </c>
      <c r="AN35" s="1261"/>
      <c r="AO35" s="1261"/>
      <c r="AP35" s="1262"/>
      <c r="AQ35" s="529" t="s">
        <v>55</v>
      </c>
      <c r="AR35" s="529"/>
      <c r="AS35" s="529"/>
      <c r="AT35" s="529"/>
      <c r="AU35" s="529"/>
      <c r="AV35" s="529"/>
      <c r="AW35" s="529"/>
      <c r="AX35" s="529"/>
      <c r="AY35" s="529"/>
      <c r="AZ35" s="529"/>
      <c r="BA35" s="529"/>
      <c r="BB35" s="530"/>
    </row>
    <row r="36" spans="2:58" ht="11.25" customHeight="1">
      <c r="B36" s="539"/>
      <c r="C36" s="541"/>
      <c r="D36" s="539"/>
      <c r="E36" s="540"/>
      <c r="F36" s="540"/>
      <c r="G36" s="540"/>
      <c r="H36" s="540"/>
      <c r="I36" s="541"/>
      <c r="J36" s="539"/>
      <c r="K36" s="540"/>
      <c r="L36" s="540"/>
      <c r="M36" s="540"/>
      <c r="N36" s="541"/>
      <c r="O36" s="1390">
        <v>210</v>
      </c>
      <c r="P36" s="1391"/>
      <c r="Q36" s="1391"/>
      <c r="R36" s="1391"/>
      <c r="S36" s="1270" t="s">
        <v>26</v>
      </c>
      <c r="T36" s="1245"/>
      <c r="U36" s="1246"/>
      <c r="V36" s="1246"/>
      <c r="W36" s="1246"/>
      <c r="X36" s="1246"/>
      <c r="Y36" s="1246"/>
      <c r="Z36" s="1246"/>
      <c r="AA36" s="1247"/>
      <c r="AB36" s="1249"/>
      <c r="AC36" s="1246"/>
      <c r="AD36" s="1246"/>
      <c r="AE36" s="1246"/>
      <c r="AF36" s="1246"/>
      <c r="AG36" s="1246"/>
      <c r="AH36" s="1250"/>
      <c r="AI36" s="1254"/>
      <c r="AJ36" s="1255"/>
      <c r="AK36" s="1255"/>
      <c r="AL36" s="1256"/>
      <c r="AM36" s="646"/>
      <c r="AN36" s="333"/>
      <c r="AO36" s="333"/>
      <c r="AP36" s="1263"/>
      <c r="AQ36" s="529"/>
      <c r="AR36" s="529"/>
      <c r="AS36" s="529"/>
      <c r="AT36" s="529"/>
      <c r="AU36" s="529"/>
      <c r="AV36" s="529"/>
      <c r="AW36" s="529"/>
      <c r="AX36" s="529"/>
      <c r="AY36" s="529"/>
      <c r="AZ36" s="529"/>
      <c r="BA36" s="529"/>
      <c r="BB36" s="530"/>
      <c r="BF36" s="5"/>
    </row>
    <row r="37" spans="2:58" ht="11.25" customHeight="1" thickBot="1">
      <c r="B37" s="1083"/>
      <c r="C37" s="1084"/>
      <c r="D37" s="1083"/>
      <c r="E37" s="1085"/>
      <c r="F37" s="1085"/>
      <c r="G37" s="1085"/>
      <c r="H37" s="1085"/>
      <c r="I37" s="1084"/>
      <c r="J37" s="1083"/>
      <c r="K37" s="1085"/>
      <c r="L37" s="1085"/>
      <c r="M37" s="1085"/>
      <c r="N37" s="1084"/>
      <c r="O37" s="1392"/>
      <c r="P37" s="1393"/>
      <c r="Q37" s="1393"/>
      <c r="R37" s="1393"/>
      <c r="S37" s="1271"/>
      <c r="T37" s="1272" t="s">
        <v>56</v>
      </c>
      <c r="U37" s="1273"/>
      <c r="V37" s="1273"/>
      <c r="W37" s="1274"/>
      <c r="X37" s="1284" t="s">
        <v>57</v>
      </c>
      <c r="Y37" s="1273"/>
      <c r="Z37" s="1274"/>
      <c r="AA37" s="22"/>
      <c r="AB37" s="1272" t="s">
        <v>56</v>
      </c>
      <c r="AC37" s="1273"/>
      <c r="AD37" s="1273"/>
      <c r="AE37" s="1285" t="s">
        <v>57</v>
      </c>
      <c r="AF37" s="1286"/>
      <c r="AG37" s="1286"/>
      <c r="AH37" s="23"/>
      <c r="AI37" s="1257"/>
      <c r="AJ37" s="1258"/>
      <c r="AK37" s="1258"/>
      <c r="AL37" s="1259"/>
      <c r="AM37" s="1264"/>
      <c r="AN37" s="678"/>
      <c r="AO37" s="678"/>
      <c r="AP37" s="1265"/>
      <c r="AQ37" s="666"/>
      <c r="AR37" s="666"/>
      <c r="AS37" s="666"/>
      <c r="AT37" s="666"/>
      <c r="AU37" s="666"/>
      <c r="AV37" s="666"/>
      <c r="AW37" s="666"/>
      <c r="AX37" s="666"/>
      <c r="AY37" s="666"/>
      <c r="AZ37" s="666"/>
      <c r="BA37" s="666"/>
      <c r="BB37" s="667"/>
    </row>
    <row r="38" spans="2:58" ht="11.25" customHeight="1" thickTop="1">
      <c r="B38" s="1011" t="s">
        <v>58</v>
      </c>
      <c r="C38" s="1230"/>
      <c r="D38" s="1036" t="s">
        <v>59</v>
      </c>
      <c r="E38" s="1079"/>
      <c r="F38" s="1079"/>
      <c r="G38" s="1079"/>
      <c r="H38" s="1079"/>
      <c r="I38" s="1080"/>
      <c r="J38" s="1081" t="s">
        <v>60</v>
      </c>
      <c r="K38" s="1065"/>
      <c r="L38" s="1065"/>
      <c r="M38" s="1065"/>
      <c r="N38" s="1082"/>
      <c r="O38" s="1400">
        <v>3</v>
      </c>
      <c r="P38" s="1401"/>
      <c r="Q38" s="1401"/>
      <c r="R38" s="1401"/>
      <c r="S38" s="697" t="s">
        <v>26</v>
      </c>
      <c r="T38" s="1402">
        <v>2</v>
      </c>
      <c r="U38" s="1395"/>
      <c r="V38" s="1395"/>
      <c r="W38" s="1395"/>
      <c r="X38" s="1394">
        <v>1</v>
      </c>
      <c r="Y38" s="1395"/>
      <c r="Z38" s="1396"/>
      <c r="AA38" s="1227" t="s">
        <v>26</v>
      </c>
      <c r="AB38" s="1228"/>
      <c r="AC38" s="1225"/>
      <c r="AD38" s="1226"/>
      <c r="AE38" s="1224"/>
      <c r="AF38" s="1225"/>
      <c r="AG38" s="1226"/>
      <c r="AH38" s="1227" t="s">
        <v>26</v>
      </c>
      <c r="AI38" s="1229"/>
      <c r="AJ38" s="1225"/>
      <c r="AK38" s="1225"/>
      <c r="AL38" s="1218" t="s">
        <v>26</v>
      </c>
      <c r="AM38" s="1219">
        <f>T38+X38+AB38+AE38+AI38</f>
        <v>3</v>
      </c>
      <c r="AN38" s="1220"/>
      <c r="AO38" s="1220"/>
      <c r="AP38" s="1221"/>
      <c r="AQ38" s="1222" t="s">
        <v>61</v>
      </c>
      <c r="AR38" s="1222"/>
      <c r="AS38" s="1222"/>
      <c r="AT38" s="1222"/>
      <c r="AU38" s="1222"/>
      <c r="AV38" s="1066">
        <f>ROUNDDOWN(AM38/3,1)</f>
        <v>1</v>
      </c>
      <c r="AW38" s="1066"/>
      <c r="AX38" s="1066"/>
      <c r="AY38" s="1066"/>
      <c r="AZ38" s="696" t="s">
        <v>26</v>
      </c>
      <c r="BA38" s="696"/>
      <c r="BB38" s="541"/>
    </row>
    <row r="39" spans="2:58" ht="11.25" customHeight="1">
      <c r="B39" s="1013"/>
      <c r="C39" s="1015"/>
      <c r="D39" s="1030"/>
      <c r="E39" s="1031"/>
      <c r="F39" s="1031"/>
      <c r="G39" s="1031"/>
      <c r="H39" s="1031"/>
      <c r="I39" s="1032"/>
      <c r="J39" s="335"/>
      <c r="K39" s="336"/>
      <c r="L39" s="336"/>
      <c r="M39" s="336"/>
      <c r="N39" s="337"/>
      <c r="O39" s="1400"/>
      <c r="P39" s="1401"/>
      <c r="Q39" s="1401"/>
      <c r="R39" s="1401"/>
      <c r="S39" s="697"/>
      <c r="T39" s="1403"/>
      <c r="U39" s="1398"/>
      <c r="V39" s="1398"/>
      <c r="W39" s="1398"/>
      <c r="X39" s="1397"/>
      <c r="Y39" s="1398"/>
      <c r="Z39" s="1399"/>
      <c r="AA39" s="1122"/>
      <c r="AB39" s="972"/>
      <c r="AC39" s="973"/>
      <c r="AD39" s="1171"/>
      <c r="AE39" s="1170"/>
      <c r="AF39" s="973"/>
      <c r="AG39" s="1171"/>
      <c r="AH39" s="1122"/>
      <c r="AI39" s="1190"/>
      <c r="AJ39" s="973"/>
      <c r="AK39" s="973"/>
      <c r="AL39" s="1133"/>
      <c r="AM39" s="1158"/>
      <c r="AN39" s="1021"/>
      <c r="AO39" s="1021"/>
      <c r="AP39" s="1159"/>
      <c r="AQ39" s="959"/>
      <c r="AR39" s="959"/>
      <c r="AS39" s="959"/>
      <c r="AT39" s="959"/>
      <c r="AU39" s="959"/>
      <c r="AV39" s="1008"/>
      <c r="AW39" s="1008"/>
      <c r="AX39" s="1008"/>
      <c r="AY39" s="1008"/>
      <c r="AZ39" s="704"/>
      <c r="BA39" s="704"/>
      <c r="BB39" s="544"/>
    </row>
    <row r="40" spans="2:58" ht="11.25" customHeight="1">
      <c r="B40" s="1013"/>
      <c r="C40" s="1015"/>
      <c r="D40" s="1002" t="s">
        <v>62</v>
      </c>
      <c r="E40" s="1028"/>
      <c r="F40" s="1028"/>
      <c r="G40" s="1028"/>
      <c r="H40" s="1028"/>
      <c r="I40" s="1029"/>
      <c r="J40" s="329" t="s">
        <v>60</v>
      </c>
      <c r="K40" s="330"/>
      <c r="L40" s="330"/>
      <c r="M40" s="330"/>
      <c r="N40" s="331"/>
      <c r="O40" s="1404">
        <v>8</v>
      </c>
      <c r="P40" s="1405"/>
      <c r="Q40" s="1405"/>
      <c r="R40" s="1405"/>
      <c r="S40" s="819" t="s">
        <v>26</v>
      </c>
      <c r="T40" s="1412">
        <v>6</v>
      </c>
      <c r="U40" s="1413"/>
      <c r="V40" s="1413"/>
      <c r="W40" s="1413"/>
      <c r="X40" s="1414">
        <v>2</v>
      </c>
      <c r="Y40" s="1413"/>
      <c r="Z40" s="1415"/>
      <c r="AA40" s="1160" t="s">
        <v>26</v>
      </c>
      <c r="AB40" s="962"/>
      <c r="AC40" s="963"/>
      <c r="AD40" s="1169"/>
      <c r="AE40" s="1168"/>
      <c r="AF40" s="963"/>
      <c r="AG40" s="1169"/>
      <c r="AH40" s="1160" t="s">
        <v>26</v>
      </c>
      <c r="AI40" s="1193"/>
      <c r="AJ40" s="963"/>
      <c r="AK40" s="963"/>
      <c r="AL40" s="1129" t="s">
        <v>26</v>
      </c>
      <c r="AM40" s="1018">
        <f>T40+X40+AB40+AE40+AI40+T42+X42+AB42+AE42+AI42</f>
        <v>18</v>
      </c>
      <c r="AN40" s="1000"/>
      <c r="AO40" s="1000"/>
      <c r="AP40" s="1131"/>
      <c r="AQ40" s="275" t="s">
        <v>63</v>
      </c>
      <c r="AR40" s="330"/>
      <c r="AS40" s="330"/>
      <c r="AT40" s="330"/>
      <c r="AU40" s="330"/>
      <c r="AV40" s="1025">
        <f>ROUNDDOWN(AM40/6,1)</f>
        <v>3</v>
      </c>
      <c r="AW40" s="1025"/>
      <c r="AX40" s="1025"/>
      <c r="AY40" s="1025"/>
      <c r="AZ40" s="694" t="s">
        <v>26</v>
      </c>
      <c r="BA40" s="694"/>
      <c r="BB40" s="538"/>
    </row>
    <row r="41" spans="2:58" ht="11.25" customHeight="1">
      <c r="B41" s="1013"/>
      <c r="C41" s="1015"/>
      <c r="D41" s="1030"/>
      <c r="E41" s="1031"/>
      <c r="F41" s="1031"/>
      <c r="G41" s="1031"/>
      <c r="H41" s="1031"/>
      <c r="I41" s="1032"/>
      <c r="J41" s="335"/>
      <c r="K41" s="336"/>
      <c r="L41" s="336"/>
      <c r="M41" s="336"/>
      <c r="N41" s="337"/>
      <c r="O41" s="1404"/>
      <c r="P41" s="1405"/>
      <c r="Q41" s="1405"/>
      <c r="R41" s="1405"/>
      <c r="S41" s="819"/>
      <c r="T41" s="1403"/>
      <c r="U41" s="1398"/>
      <c r="V41" s="1398"/>
      <c r="W41" s="1398"/>
      <c r="X41" s="1397"/>
      <c r="Y41" s="1398"/>
      <c r="Z41" s="1399"/>
      <c r="AA41" s="1122"/>
      <c r="AB41" s="972"/>
      <c r="AC41" s="973"/>
      <c r="AD41" s="1171"/>
      <c r="AE41" s="1170"/>
      <c r="AF41" s="973"/>
      <c r="AG41" s="1171"/>
      <c r="AH41" s="1122"/>
      <c r="AI41" s="1190"/>
      <c r="AJ41" s="973"/>
      <c r="AK41" s="973"/>
      <c r="AL41" s="1133"/>
      <c r="AM41" s="1033"/>
      <c r="AN41" s="1034"/>
      <c r="AO41" s="1034"/>
      <c r="AP41" s="1192"/>
      <c r="AQ41" s="646"/>
      <c r="AR41" s="333"/>
      <c r="AS41" s="333"/>
      <c r="AT41" s="333"/>
      <c r="AU41" s="333"/>
      <c r="AV41" s="1026"/>
      <c r="AW41" s="1026"/>
      <c r="AX41" s="1026"/>
      <c r="AY41" s="1026"/>
      <c r="AZ41" s="696"/>
      <c r="BA41" s="696"/>
      <c r="BB41" s="541"/>
    </row>
    <row r="42" spans="2:58" ht="11.25" customHeight="1">
      <c r="B42" s="1013"/>
      <c r="C42" s="1015"/>
      <c r="D42" s="1036" t="s">
        <v>64</v>
      </c>
      <c r="E42" s="1079"/>
      <c r="F42" s="1079"/>
      <c r="G42" s="1079"/>
      <c r="H42" s="1079"/>
      <c r="I42" s="1080"/>
      <c r="J42" s="332" t="s">
        <v>60</v>
      </c>
      <c r="K42" s="333"/>
      <c r="L42" s="333"/>
      <c r="M42" s="333"/>
      <c r="N42" s="334"/>
      <c r="O42" s="1416">
        <v>10</v>
      </c>
      <c r="P42" s="1417"/>
      <c r="Q42" s="1417"/>
      <c r="R42" s="1417"/>
      <c r="S42" s="705" t="s">
        <v>26</v>
      </c>
      <c r="T42" s="1420">
        <v>8</v>
      </c>
      <c r="U42" s="1407"/>
      <c r="V42" s="1407"/>
      <c r="W42" s="1407"/>
      <c r="X42" s="1406">
        <v>2</v>
      </c>
      <c r="Y42" s="1407"/>
      <c r="Z42" s="1408"/>
      <c r="AA42" s="1223" t="s">
        <v>26</v>
      </c>
      <c r="AB42" s="1172"/>
      <c r="AC42" s="1173"/>
      <c r="AD42" s="1235"/>
      <c r="AE42" s="1234"/>
      <c r="AF42" s="1173"/>
      <c r="AG42" s="1235"/>
      <c r="AH42" s="1223" t="s">
        <v>26</v>
      </c>
      <c r="AI42" s="1189"/>
      <c r="AJ42" s="1173"/>
      <c r="AK42" s="1173"/>
      <c r="AL42" s="1163" t="s">
        <v>26</v>
      </c>
      <c r="AM42" s="1033"/>
      <c r="AN42" s="1034"/>
      <c r="AO42" s="1034"/>
      <c r="AP42" s="1192"/>
      <c r="AQ42" s="646"/>
      <c r="AR42" s="333"/>
      <c r="AS42" s="333"/>
      <c r="AT42" s="333"/>
      <c r="AU42" s="333"/>
      <c r="AV42" s="1026"/>
      <c r="AW42" s="1026"/>
      <c r="AX42" s="1026"/>
      <c r="AY42" s="1026"/>
      <c r="AZ42" s="696"/>
      <c r="BA42" s="696"/>
      <c r="BB42" s="541"/>
    </row>
    <row r="43" spans="2:58" ht="11.25" customHeight="1" thickBot="1">
      <c r="B43" s="1013"/>
      <c r="C43" s="1015"/>
      <c r="D43" s="1211"/>
      <c r="E43" s="1212"/>
      <c r="F43" s="1212"/>
      <c r="G43" s="1212"/>
      <c r="H43" s="1212"/>
      <c r="I43" s="1213"/>
      <c r="J43" s="1099"/>
      <c r="K43" s="995"/>
      <c r="L43" s="995"/>
      <c r="M43" s="995"/>
      <c r="N43" s="1093"/>
      <c r="O43" s="1418"/>
      <c r="P43" s="1419"/>
      <c r="Q43" s="1419"/>
      <c r="R43" s="1419"/>
      <c r="S43" s="1216"/>
      <c r="T43" s="1421"/>
      <c r="U43" s="1410"/>
      <c r="V43" s="1410"/>
      <c r="W43" s="1410"/>
      <c r="X43" s="1409"/>
      <c r="Y43" s="1410"/>
      <c r="Z43" s="1411"/>
      <c r="AA43" s="1188"/>
      <c r="AB43" s="964"/>
      <c r="AC43" s="965"/>
      <c r="AD43" s="1181"/>
      <c r="AE43" s="1180"/>
      <c r="AF43" s="965"/>
      <c r="AG43" s="1181"/>
      <c r="AH43" s="1188"/>
      <c r="AI43" s="1197"/>
      <c r="AJ43" s="965"/>
      <c r="AK43" s="965"/>
      <c r="AL43" s="1130"/>
      <c r="AM43" s="1128"/>
      <c r="AN43" s="952"/>
      <c r="AO43" s="952"/>
      <c r="AP43" s="1132"/>
      <c r="AQ43" s="1236"/>
      <c r="AR43" s="995"/>
      <c r="AS43" s="995"/>
      <c r="AT43" s="995"/>
      <c r="AU43" s="995"/>
      <c r="AV43" s="1198"/>
      <c r="AW43" s="1198"/>
      <c r="AX43" s="1198"/>
      <c r="AY43" s="1198"/>
      <c r="AZ43" s="954"/>
      <c r="BA43" s="954"/>
      <c r="BB43" s="1210"/>
    </row>
    <row r="44" spans="2:58" ht="11.25" customHeight="1">
      <c r="B44" s="1013"/>
      <c r="C44" s="1015"/>
      <c r="D44" s="1207" t="s">
        <v>65</v>
      </c>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1208"/>
      <c r="AM44" s="1208"/>
      <c r="AN44" s="1208"/>
      <c r="AO44" s="1208"/>
      <c r="AP44" s="1208"/>
      <c r="AQ44" s="1208"/>
      <c r="AR44" s="1208"/>
      <c r="AS44" s="1208"/>
      <c r="AT44" s="1208"/>
      <c r="AU44" s="1208"/>
      <c r="AV44" s="1208"/>
      <c r="AW44" s="1208"/>
      <c r="AX44" s="1208"/>
      <c r="AY44" s="1208"/>
      <c r="AZ44" s="1208"/>
      <c r="BA44" s="1208"/>
      <c r="BB44" s="1209"/>
    </row>
    <row r="45" spans="2:58" ht="11.25" customHeight="1">
      <c r="B45" s="1013"/>
      <c r="C45" s="1015"/>
      <c r="D45" s="1183" t="s">
        <v>66</v>
      </c>
      <c r="E45" s="1037"/>
      <c r="F45" s="1037"/>
      <c r="G45" s="1037"/>
      <c r="H45" s="1037"/>
      <c r="I45" s="1038"/>
      <c r="J45" s="332" t="s">
        <v>67</v>
      </c>
      <c r="K45" s="333"/>
      <c r="L45" s="333"/>
      <c r="M45" s="333"/>
      <c r="N45" s="334"/>
      <c r="O45" s="1185"/>
      <c r="P45" s="1186"/>
      <c r="Q45" s="1186"/>
      <c r="R45" s="1186"/>
      <c r="S45" s="1187"/>
      <c r="T45" s="962"/>
      <c r="U45" s="963"/>
      <c r="V45" s="963"/>
      <c r="W45" s="963"/>
      <c r="X45" s="963"/>
      <c r="Y45" s="963"/>
      <c r="Z45" s="963"/>
      <c r="AA45" s="1144" t="s">
        <v>26</v>
      </c>
      <c r="AB45" s="962"/>
      <c r="AC45" s="963"/>
      <c r="AD45" s="963"/>
      <c r="AE45" s="963"/>
      <c r="AF45" s="963"/>
      <c r="AG45" s="963"/>
      <c r="AH45" s="1123" t="s">
        <v>26</v>
      </c>
      <c r="AI45" s="1193"/>
      <c r="AJ45" s="963"/>
      <c r="AK45" s="963"/>
      <c r="AL45" s="1129" t="s">
        <v>26</v>
      </c>
      <c r="AM45" s="1191">
        <f>T45+AB45+AI45</f>
        <v>0</v>
      </c>
      <c r="AN45" s="1034"/>
      <c r="AO45" s="1034"/>
      <c r="AP45" s="1192"/>
      <c r="AQ45" s="333" t="s">
        <v>63</v>
      </c>
      <c r="AR45" s="333"/>
      <c r="AS45" s="333"/>
      <c r="AT45" s="333"/>
      <c r="AU45" s="333"/>
      <c r="AV45" s="1027">
        <f>ROUNDDOWN(AM45/6,1)</f>
        <v>0</v>
      </c>
      <c r="AW45" s="1027"/>
      <c r="AX45" s="1027"/>
      <c r="AY45" s="1027"/>
      <c r="AZ45" s="696" t="s">
        <v>26</v>
      </c>
      <c r="BA45" s="696"/>
      <c r="BB45" s="1174"/>
    </row>
    <row r="46" spans="2:58" ht="11.25" customHeight="1">
      <c r="B46" s="1013"/>
      <c r="C46" s="1015"/>
      <c r="D46" s="1183"/>
      <c r="E46" s="1037"/>
      <c r="F46" s="1037"/>
      <c r="G46" s="1037"/>
      <c r="H46" s="1037"/>
      <c r="I46" s="1038"/>
      <c r="J46" s="332"/>
      <c r="K46" s="333"/>
      <c r="L46" s="333"/>
      <c r="M46" s="333"/>
      <c r="N46" s="334"/>
      <c r="O46" s="1194"/>
      <c r="P46" s="1195"/>
      <c r="Q46" s="1195"/>
      <c r="R46" s="1195"/>
      <c r="S46" s="1196"/>
      <c r="T46" s="972"/>
      <c r="U46" s="973"/>
      <c r="V46" s="973"/>
      <c r="W46" s="973"/>
      <c r="X46" s="973"/>
      <c r="Y46" s="973"/>
      <c r="Z46" s="973"/>
      <c r="AA46" s="1162"/>
      <c r="AB46" s="1172"/>
      <c r="AC46" s="1173"/>
      <c r="AD46" s="1173"/>
      <c r="AE46" s="1173"/>
      <c r="AF46" s="1173"/>
      <c r="AG46" s="1173"/>
      <c r="AH46" s="1123"/>
      <c r="AI46" s="1190"/>
      <c r="AJ46" s="973"/>
      <c r="AK46" s="973"/>
      <c r="AL46" s="1133"/>
      <c r="AM46" s="1158"/>
      <c r="AN46" s="1021"/>
      <c r="AO46" s="1021"/>
      <c r="AP46" s="1159"/>
      <c r="AQ46" s="336"/>
      <c r="AR46" s="336"/>
      <c r="AS46" s="336"/>
      <c r="AT46" s="336"/>
      <c r="AU46" s="336"/>
      <c r="AV46" s="1008"/>
      <c r="AW46" s="1008"/>
      <c r="AX46" s="1008"/>
      <c r="AY46" s="1008"/>
      <c r="AZ46" s="704"/>
      <c r="BA46" s="704"/>
      <c r="BB46" s="1206"/>
    </row>
    <row r="47" spans="2:58" ht="11.25" customHeight="1">
      <c r="B47" s="1013"/>
      <c r="C47" s="1015"/>
      <c r="D47" s="1182" t="s">
        <v>69</v>
      </c>
      <c r="E47" s="1003"/>
      <c r="F47" s="1003"/>
      <c r="G47" s="1003"/>
      <c r="H47" s="1003"/>
      <c r="I47" s="1004"/>
      <c r="J47" s="714" t="s">
        <v>67</v>
      </c>
      <c r="K47" s="694"/>
      <c r="L47" s="694"/>
      <c r="M47" s="694"/>
      <c r="N47" s="695"/>
      <c r="O47" s="1203"/>
      <c r="P47" s="1204"/>
      <c r="Q47" s="1204"/>
      <c r="R47" s="1204"/>
      <c r="S47" s="1205"/>
      <c r="T47" s="962"/>
      <c r="U47" s="963"/>
      <c r="V47" s="963"/>
      <c r="W47" s="963"/>
      <c r="X47" s="963"/>
      <c r="Y47" s="963"/>
      <c r="Z47" s="963"/>
      <c r="AA47" s="1144" t="s">
        <v>26</v>
      </c>
      <c r="AB47" s="962"/>
      <c r="AC47" s="963"/>
      <c r="AD47" s="963"/>
      <c r="AE47" s="963"/>
      <c r="AF47" s="963"/>
      <c r="AG47" s="1169"/>
      <c r="AH47" s="1123" t="s">
        <v>26</v>
      </c>
      <c r="AI47" s="1193"/>
      <c r="AJ47" s="963"/>
      <c r="AK47" s="963"/>
      <c r="AL47" s="1129" t="s">
        <v>26</v>
      </c>
      <c r="AM47" s="1157">
        <f>T47+AB47+T49+X49+AB49+AE49+AI47+AI49</f>
        <v>0</v>
      </c>
      <c r="AN47" s="1000"/>
      <c r="AO47" s="1000"/>
      <c r="AP47" s="1131"/>
      <c r="AQ47" s="330" t="s">
        <v>70</v>
      </c>
      <c r="AR47" s="330"/>
      <c r="AS47" s="330"/>
      <c r="AT47" s="330"/>
      <c r="AU47" s="330"/>
      <c r="AV47" s="1025">
        <f>ROUNDDOWN(AM47/15,1)</f>
        <v>0</v>
      </c>
      <c r="AW47" s="1025"/>
      <c r="AX47" s="1025"/>
      <c r="AY47" s="1025"/>
      <c r="AZ47" s="694" t="s">
        <v>26</v>
      </c>
      <c r="BA47" s="694"/>
      <c r="BB47" s="1199"/>
    </row>
    <row r="48" spans="2:58" ht="11.25" customHeight="1">
      <c r="B48" s="1013"/>
      <c r="C48" s="1015"/>
      <c r="D48" s="1183"/>
      <c r="E48" s="1037"/>
      <c r="F48" s="1037"/>
      <c r="G48" s="1037"/>
      <c r="H48" s="1037"/>
      <c r="I48" s="1038"/>
      <c r="J48" s="937"/>
      <c r="K48" s="696"/>
      <c r="L48" s="696"/>
      <c r="M48" s="696"/>
      <c r="N48" s="697"/>
      <c r="O48" s="1185"/>
      <c r="P48" s="1186"/>
      <c r="Q48" s="1186"/>
      <c r="R48" s="1186"/>
      <c r="S48" s="1187"/>
      <c r="T48" s="972"/>
      <c r="U48" s="973"/>
      <c r="V48" s="973"/>
      <c r="W48" s="973"/>
      <c r="X48" s="973"/>
      <c r="Y48" s="973"/>
      <c r="Z48" s="973"/>
      <c r="AA48" s="1162"/>
      <c r="AB48" s="972"/>
      <c r="AC48" s="973"/>
      <c r="AD48" s="973"/>
      <c r="AE48" s="973"/>
      <c r="AF48" s="973"/>
      <c r="AG48" s="1171"/>
      <c r="AH48" s="1123"/>
      <c r="AI48" s="1190"/>
      <c r="AJ48" s="973"/>
      <c r="AK48" s="973"/>
      <c r="AL48" s="1133"/>
      <c r="AM48" s="1191"/>
      <c r="AN48" s="1034"/>
      <c r="AO48" s="1034"/>
      <c r="AP48" s="1192"/>
      <c r="AQ48" s="333"/>
      <c r="AR48" s="333"/>
      <c r="AS48" s="333"/>
      <c r="AT48" s="333"/>
      <c r="AU48" s="333"/>
      <c r="AV48" s="1026"/>
      <c r="AW48" s="1026"/>
      <c r="AX48" s="1026"/>
      <c r="AY48" s="1026"/>
      <c r="AZ48" s="696"/>
      <c r="BA48" s="696"/>
      <c r="BB48" s="1174"/>
    </row>
    <row r="49" spans="2:54" ht="11.25" customHeight="1">
      <c r="B49" s="1013"/>
      <c r="C49" s="1015"/>
      <c r="D49" s="1183"/>
      <c r="E49" s="1037"/>
      <c r="F49" s="1037"/>
      <c r="G49" s="1037"/>
      <c r="H49" s="1037"/>
      <c r="I49" s="1038"/>
      <c r="J49" s="714" t="s">
        <v>71</v>
      </c>
      <c r="K49" s="694"/>
      <c r="L49" s="694"/>
      <c r="M49" s="694"/>
      <c r="N49" s="695"/>
      <c r="O49" s="1176"/>
      <c r="P49" s="1177"/>
      <c r="Q49" s="1177"/>
      <c r="R49" s="1177"/>
      <c r="S49" s="695" t="s">
        <v>26</v>
      </c>
      <c r="T49" s="962"/>
      <c r="U49" s="963"/>
      <c r="V49" s="963"/>
      <c r="W49" s="963"/>
      <c r="X49" s="1168"/>
      <c r="Y49" s="963"/>
      <c r="Z49" s="963"/>
      <c r="AA49" s="1144" t="s">
        <v>26</v>
      </c>
      <c r="AB49" s="962"/>
      <c r="AC49" s="963"/>
      <c r="AD49" s="1169"/>
      <c r="AE49" s="1168"/>
      <c r="AF49" s="963"/>
      <c r="AG49" s="1169"/>
      <c r="AH49" s="1160" t="s">
        <v>26</v>
      </c>
      <c r="AI49" s="1189"/>
      <c r="AJ49" s="1173"/>
      <c r="AK49" s="1173"/>
      <c r="AL49" s="1163" t="s">
        <v>26</v>
      </c>
      <c r="AM49" s="1191"/>
      <c r="AN49" s="1034"/>
      <c r="AO49" s="1034"/>
      <c r="AP49" s="1192"/>
      <c r="AQ49" s="333"/>
      <c r="AR49" s="333"/>
      <c r="AS49" s="333"/>
      <c r="AT49" s="333"/>
      <c r="AU49" s="333"/>
      <c r="AV49" s="1026"/>
      <c r="AW49" s="1026"/>
      <c r="AX49" s="1026"/>
      <c r="AY49" s="1026"/>
      <c r="AZ49" s="696"/>
      <c r="BA49" s="696"/>
      <c r="BB49" s="1174"/>
    </row>
    <row r="50" spans="2:54" ht="11.25" customHeight="1" thickBot="1">
      <c r="B50" s="1013"/>
      <c r="C50" s="1015"/>
      <c r="D50" s="1184"/>
      <c r="E50" s="1006"/>
      <c r="F50" s="1006"/>
      <c r="G50" s="1006"/>
      <c r="H50" s="1006"/>
      <c r="I50" s="1007"/>
      <c r="J50" s="1175"/>
      <c r="K50" s="954"/>
      <c r="L50" s="954"/>
      <c r="M50" s="954"/>
      <c r="N50" s="975"/>
      <c r="O50" s="1178"/>
      <c r="P50" s="1179"/>
      <c r="Q50" s="1179"/>
      <c r="R50" s="1179"/>
      <c r="S50" s="975"/>
      <c r="T50" s="964"/>
      <c r="U50" s="965"/>
      <c r="V50" s="965"/>
      <c r="W50" s="965"/>
      <c r="X50" s="1180"/>
      <c r="Y50" s="965"/>
      <c r="Z50" s="965"/>
      <c r="AA50" s="1145"/>
      <c r="AB50" s="964"/>
      <c r="AC50" s="965"/>
      <c r="AD50" s="1181"/>
      <c r="AE50" s="1180"/>
      <c r="AF50" s="965"/>
      <c r="AG50" s="1181"/>
      <c r="AH50" s="1188"/>
      <c r="AI50" s="1197"/>
      <c r="AJ50" s="965"/>
      <c r="AK50" s="965"/>
      <c r="AL50" s="1130"/>
      <c r="AM50" s="1158"/>
      <c r="AN50" s="1021"/>
      <c r="AO50" s="1021"/>
      <c r="AP50" s="1159"/>
      <c r="AQ50" s="336"/>
      <c r="AR50" s="336"/>
      <c r="AS50" s="336"/>
      <c r="AT50" s="336"/>
      <c r="AU50" s="336"/>
      <c r="AV50" s="1027"/>
      <c r="AW50" s="1027"/>
      <c r="AX50" s="1027"/>
      <c r="AY50" s="1027"/>
      <c r="AZ50" s="954"/>
      <c r="BA50" s="954"/>
      <c r="BB50" s="948"/>
    </row>
    <row r="51" spans="2:54" ht="11.25" customHeight="1">
      <c r="B51" s="1013"/>
      <c r="C51" s="1015"/>
      <c r="D51" s="1207" t="s">
        <v>72</v>
      </c>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1208"/>
      <c r="AI51" s="1208"/>
      <c r="AJ51" s="1208"/>
      <c r="AK51" s="1208"/>
      <c r="AL51" s="1208"/>
      <c r="AM51" s="1208"/>
      <c r="AN51" s="1208"/>
      <c r="AO51" s="1208"/>
      <c r="AP51" s="1208"/>
      <c r="AQ51" s="1208"/>
      <c r="AR51" s="1208"/>
      <c r="AS51" s="1208"/>
      <c r="AT51" s="1208"/>
      <c r="AU51" s="1208"/>
      <c r="AV51" s="1208"/>
      <c r="AW51" s="1208"/>
      <c r="AX51" s="1208"/>
      <c r="AY51" s="1208"/>
      <c r="AZ51" s="1208"/>
      <c r="BA51" s="1208"/>
      <c r="BB51" s="1209"/>
    </row>
    <row r="52" spans="2:54" ht="11.25" customHeight="1">
      <c r="B52" s="1013"/>
      <c r="C52" s="1015"/>
      <c r="D52" s="1183" t="s">
        <v>66</v>
      </c>
      <c r="E52" s="1037"/>
      <c r="F52" s="1037"/>
      <c r="G52" s="1037"/>
      <c r="H52" s="1037"/>
      <c r="I52" s="1038"/>
      <c r="J52" s="332" t="s">
        <v>67</v>
      </c>
      <c r="K52" s="333"/>
      <c r="L52" s="333"/>
      <c r="M52" s="333"/>
      <c r="N52" s="334"/>
      <c r="O52" s="1203"/>
      <c r="P52" s="1204"/>
      <c r="Q52" s="1204"/>
      <c r="R52" s="1204"/>
      <c r="S52" s="1205"/>
      <c r="T52" s="1422">
        <v>10</v>
      </c>
      <c r="U52" s="1423"/>
      <c r="V52" s="1423"/>
      <c r="W52" s="1423"/>
      <c r="X52" s="1423"/>
      <c r="Y52" s="1423"/>
      <c r="Z52" s="1423"/>
      <c r="AA52" s="1144" t="s">
        <v>26</v>
      </c>
      <c r="AB52" s="962"/>
      <c r="AC52" s="963"/>
      <c r="AD52" s="963"/>
      <c r="AE52" s="963"/>
      <c r="AF52" s="963"/>
      <c r="AG52" s="963"/>
      <c r="AH52" s="1123" t="s">
        <v>26</v>
      </c>
      <c r="AI52" s="1193"/>
      <c r="AJ52" s="963"/>
      <c r="AK52" s="963"/>
      <c r="AL52" s="1129" t="s">
        <v>26</v>
      </c>
      <c r="AM52" s="1157">
        <f>T52+AB52+T54+AB54+T56+X56+AB56+AE56+AI52+AI54+AI56</f>
        <v>75</v>
      </c>
      <c r="AN52" s="1000"/>
      <c r="AO52" s="1000"/>
      <c r="AP52" s="1131"/>
      <c r="AQ52" s="330" t="s">
        <v>70</v>
      </c>
      <c r="AR52" s="330"/>
      <c r="AS52" s="330"/>
      <c r="AT52" s="330"/>
      <c r="AU52" s="330"/>
      <c r="AV52" s="1025">
        <f>ROUNDDOWN(AM52/15,1)</f>
        <v>5</v>
      </c>
      <c r="AW52" s="1025"/>
      <c r="AX52" s="1025"/>
      <c r="AY52" s="1025"/>
      <c r="AZ52" s="694" t="s">
        <v>26</v>
      </c>
      <c r="BA52" s="694"/>
      <c r="BB52" s="1199"/>
    </row>
    <row r="53" spans="2:54" ht="11.25" customHeight="1">
      <c r="B53" s="1013"/>
      <c r="C53" s="1015"/>
      <c r="D53" s="1183"/>
      <c r="E53" s="1037"/>
      <c r="F53" s="1037"/>
      <c r="G53" s="1037"/>
      <c r="H53" s="1037"/>
      <c r="I53" s="1038"/>
      <c r="J53" s="332"/>
      <c r="K53" s="333"/>
      <c r="L53" s="333"/>
      <c r="M53" s="333"/>
      <c r="N53" s="334"/>
      <c r="O53" s="1194"/>
      <c r="P53" s="1195"/>
      <c r="Q53" s="1195"/>
      <c r="R53" s="1195"/>
      <c r="S53" s="1196"/>
      <c r="T53" s="1403"/>
      <c r="U53" s="1398"/>
      <c r="V53" s="1398"/>
      <c r="W53" s="1398"/>
      <c r="X53" s="1398"/>
      <c r="Y53" s="1398"/>
      <c r="Z53" s="1398"/>
      <c r="AA53" s="1162"/>
      <c r="AB53" s="1172"/>
      <c r="AC53" s="1173"/>
      <c r="AD53" s="1173"/>
      <c r="AE53" s="1173"/>
      <c r="AF53" s="1173"/>
      <c r="AG53" s="1173"/>
      <c r="AH53" s="1123"/>
      <c r="AI53" s="1190"/>
      <c r="AJ53" s="973"/>
      <c r="AK53" s="973"/>
      <c r="AL53" s="1133"/>
      <c r="AM53" s="1191"/>
      <c r="AN53" s="1034"/>
      <c r="AO53" s="1034"/>
      <c r="AP53" s="1192"/>
      <c r="AQ53" s="333"/>
      <c r="AR53" s="333"/>
      <c r="AS53" s="333"/>
      <c r="AT53" s="333"/>
      <c r="AU53" s="333"/>
      <c r="AV53" s="1026"/>
      <c r="AW53" s="1026"/>
      <c r="AX53" s="1026"/>
      <c r="AY53" s="1026"/>
      <c r="AZ53" s="696"/>
      <c r="BA53" s="696"/>
      <c r="BB53" s="1174"/>
    </row>
    <row r="54" spans="2:54" ht="11.25" customHeight="1">
      <c r="B54" s="1013"/>
      <c r="C54" s="1015"/>
      <c r="D54" s="1182" t="s">
        <v>69</v>
      </c>
      <c r="E54" s="1003"/>
      <c r="F54" s="1003"/>
      <c r="G54" s="1003"/>
      <c r="H54" s="1003"/>
      <c r="I54" s="1004"/>
      <c r="J54" s="714" t="s">
        <v>67</v>
      </c>
      <c r="K54" s="694"/>
      <c r="L54" s="694"/>
      <c r="M54" s="694"/>
      <c r="N54" s="695"/>
      <c r="O54" s="1185"/>
      <c r="P54" s="1186"/>
      <c r="Q54" s="1186"/>
      <c r="R54" s="1186"/>
      <c r="S54" s="1187"/>
      <c r="T54" s="1422">
        <v>50</v>
      </c>
      <c r="U54" s="1423"/>
      <c r="V54" s="1423"/>
      <c r="W54" s="1423"/>
      <c r="X54" s="1423"/>
      <c r="Y54" s="1423"/>
      <c r="Z54" s="1423"/>
      <c r="AA54" s="1144" t="s">
        <v>26</v>
      </c>
      <c r="AB54" s="962"/>
      <c r="AC54" s="963"/>
      <c r="AD54" s="963"/>
      <c r="AE54" s="963"/>
      <c r="AF54" s="963"/>
      <c r="AG54" s="1169"/>
      <c r="AH54" s="1123" t="s">
        <v>26</v>
      </c>
      <c r="AI54" s="1193"/>
      <c r="AJ54" s="963"/>
      <c r="AK54" s="963"/>
      <c r="AL54" s="1129" t="s">
        <v>26</v>
      </c>
      <c r="AM54" s="1191"/>
      <c r="AN54" s="1034"/>
      <c r="AO54" s="1034"/>
      <c r="AP54" s="1192"/>
      <c r="AQ54" s="333"/>
      <c r="AR54" s="333"/>
      <c r="AS54" s="333"/>
      <c r="AT54" s="333"/>
      <c r="AU54" s="333"/>
      <c r="AV54" s="1026"/>
      <c r="AW54" s="1026"/>
      <c r="AX54" s="1026"/>
      <c r="AY54" s="1026"/>
      <c r="AZ54" s="696"/>
      <c r="BA54" s="696"/>
      <c r="BB54" s="1174"/>
    </row>
    <row r="55" spans="2:54" ht="11.25" customHeight="1">
      <c r="B55" s="1013"/>
      <c r="C55" s="1015"/>
      <c r="D55" s="1183"/>
      <c r="E55" s="1037"/>
      <c r="F55" s="1037"/>
      <c r="G55" s="1037"/>
      <c r="H55" s="1037"/>
      <c r="I55" s="1038"/>
      <c r="J55" s="937"/>
      <c r="K55" s="696"/>
      <c r="L55" s="696"/>
      <c r="M55" s="696"/>
      <c r="N55" s="697"/>
      <c r="O55" s="1185"/>
      <c r="P55" s="1186"/>
      <c r="Q55" s="1186"/>
      <c r="R55" s="1186"/>
      <c r="S55" s="1187"/>
      <c r="T55" s="1403"/>
      <c r="U55" s="1398"/>
      <c r="V55" s="1398"/>
      <c r="W55" s="1398"/>
      <c r="X55" s="1398"/>
      <c r="Y55" s="1398"/>
      <c r="Z55" s="1398"/>
      <c r="AA55" s="1162"/>
      <c r="AB55" s="972"/>
      <c r="AC55" s="973"/>
      <c r="AD55" s="973"/>
      <c r="AE55" s="973"/>
      <c r="AF55" s="973"/>
      <c r="AG55" s="1171"/>
      <c r="AH55" s="1123"/>
      <c r="AI55" s="1190"/>
      <c r="AJ55" s="973"/>
      <c r="AK55" s="973"/>
      <c r="AL55" s="1133"/>
      <c r="AM55" s="1191"/>
      <c r="AN55" s="1034"/>
      <c r="AO55" s="1034"/>
      <c r="AP55" s="1192"/>
      <c r="AQ55" s="333"/>
      <c r="AR55" s="333"/>
      <c r="AS55" s="333"/>
      <c r="AT55" s="333"/>
      <c r="AU55" s="333"/>
      <c r="AV55" s="1026"/>
      <c r="AW55" s="1026"/>
      <c r="AX55" s="1026"/>
      <c r="AY55" s="1026"/>
      <c r="AZ55" s="696"/>
      <c r="BA55" s="696"/>
      <c r="BB55" s="1174"/>
    </row>
    <row r="56" spans="2:54" ht="11.25" customHeight="1">
      <c r="B56" s="1013"/>
      <c r="C56" s="1015"/>
      <c r="D56" s="1183"/>
      <c r="E56" s="1037"/>
      <c r="F56" s="1037"/>
      <c r="G56" s="1037"/>
      <c r="H56" s="1037"/>
      <c r="I56" s="1038"/>
      <c r="J56" s="714" t="s">
        <v>71</v>
      </c>
      <c r="K56" s="694"/>
      <c r="L56" s="694"/>
      <c r="M56" s="694"/>
      <c r="N56" s="695"/>
      <c r="O56" s="1424">
        <v>15</v>
      </c>
      <c r="P56" s="1425"/>
      <c r="Q56" s="1425"/>
      <c r="R56" s="1425"/>
      <c r="S56" s="695" t="s">
        <v>26</v>
      </c>
      <c r="T56" s="1422">
        <v>10</v>
      </c>
      <c r="U56" s="1423"/>
      <c r="V56" s="1423"/>
      <c r="W56" s="1423"/>
      <c r="X56" s="1414">
        <v>5</v>
      </c>
      <c r="Y56" s="1423"/>
      <c r="Z56" s="1423"/>
      <c r="AA56" s="1144" t="s">
        <v>26</v>
      </c>
      <c r="AB56" s="962"/>
      <c r="AC56" s="963"/>
      <c r="AD56" s="1169"/>
      <c r="AE56" s="1168"/>
      <c r="AF56" s="963"/>
      <c r="AG56" s="1169"/>
      <c r="AH56" s="1160" t="s">
        <v>26</v>
      </c>
      <c r="AI56" s="1193"/>
      <c r="AJ56" s="963"/>
      <c r="AK56" s="963"/>
      <c r="AL56" s="1129" t="s">
        <v>26</v>
      </c>
      <c r="AM56" s="1191"/>
      <c r="AN56" s="1034"/>
      <c r="AO56" s="1034"/>
      <c r="AP56" s="1192"/>
      <c r="AQ56" s="333"/>
      <c r="AR56" s="333"/>
      <c r="AS56" s="333"/>
      <c r="AT56" s="333"/>
      <c r="AU56" s="333"/>
      <c r="AV56" s="1026"/>
      <c r="AW56" s="1026"/>
      <c r="AX56" s="1026"/>
      <c r="AY56" s="1026"/>
      <c r="AZ56" s="696"/>
      <c r="BA56" s="696"/>
      <c r="BB56" s="1174"/>
    </row>
    <row r="57" spans="2:54" ht="11.25" customHeight="1" thickBot="1">
      <c r="B57" s="1013"/>
      <c r="C57" s="1015"/>
      <c r="D57" s="1184"/>
      <c r="E57" s="1006"/>
      <c r="F57" s="1006"/>
      <c r="G57" s="1006"/>
      <c r="H57" s="1006"/>
      <c r="I57" s="1007"/>
      <c r="J57" s="1175"/>
      <c r="K57" s="954"/>
      <c r="L57" s="954"/>
      <c r="M57" s="954"/>
      <c r="N57" s="975"/>
      <c r="O57" s="1426"/>
      <c r="P57" s="1427"/>
      <c r="Q57" s="1427"/>
      <c r="R57" s="1427"/>
      <c r="S57" s="975"/>
      <c r="T57" s="1421"/>
      <c r="U57" s="1410"/>
      <c r="V57" s="1410"/>
      <c r="W57" s="1410"/>
      <c r="X57" s="1409"/>
      <c r="Y57" s="1410"/>
      <c r="Z57" s="1410"/>
      <c r="AA57" s="1145"/>
      <c r="AB57" s="964"/>
      <c r="AC57" s="965"/>
      <c r="AD57" s="1181"/>
      <c r="AE57" s="1180"/>
      <c r="AF57" s="965"/>
      <c r="AG57" s="1181"/>
      <c r="AH57" s="1188"/>
      <c r="AI57" s="1197"/>
      <c r="AJ57" s="965"/>
      <c r="AK57" s="965"/>
      <c r="AL57" s="1130"/>
      <c r="AM57" s="1158"/>
      <c r="AN57" s="1021"/>
      <c r="AO57" s="1021"/>
      <c r="AP57" s="1159"/>
      <c r="AQ57" s="336"/>
      <c r="AR57" s="336"/>
      <c r="AS57" s="336"/>
      <c r="AT57" s="336"/>
      <c r="AU57" s="336"/>
      <c r="AV57" s="1027"/>
      <c r="AW57" s="1027"/>
      <c r="AX57" s="1027"/>
      <c r="AY57" s="1027"/>
      <c r="AZ57" s="954"/>
      <c r="BA57" s="954"/>
      <c r="BB57" s="948"/>
    </row>
    <row r="58" spans="2:54" ht="11.25" customHeight="1">
      <c r="B58" s="1013"/>
      <c r="C58" s="1015"/>
      <c r="D58" s="1207" t="s">
        <v>73</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8"/>
      <c r="BB58" s="1209"/>
    </row>
    <row r="59" spans="2:54" ht="11.25" customHeight="1">
      <c r="B59" s="1013"/>
      <c r="C59" s="1015"/>
      <c r="D59" s="1183" t="s">
        <v>66</v>
      </c>
      <c r="E59" s="1037"/>
      <c r="F59" s="1037"/>
      <c r="G59" s="1037"/>
      <c r="H59" s="1037"/>
      <c r="I59" s="1038"/>
      <c r="J59" s="332" t="s">
        <v>67</v>
      </c>
      <c r="K59" s="333"/>
      <c r="L59" s="333"/>
      <c r="M59" s="333"/>
      <c r="N59" s="334"/>
      <c r="O59" s="1185"/>
      <c r="P59" s="1186"/>
      <c r="Q59" s="1186"/>
      <c r="R59" s="1186"/>
      <c r="S59" s="1187"/>
      <c r="T59" s="1172"/>
      <c r="U59" s="1173"/>
      <c r="V59" s="1173"/>
      <c r="W59" s="1173"/>
      <c r="X59" s="1173"/>
      <c r="Y59" s="1173"/>
      <c r="Z59" s="1173"/>
      <c r="AA59" s="1161" t="s">
        <v>26</v>
      </c>
      <c r="AB59" s="1172"/>
      <c r="AC59" s="1173"/>
      <c r="AD59" s="1173"/>
      <c r="AE59" s="1173"/>
      <c r="AF59" s="1173"/>
      <c r="AG59" s="1173"/>
      <c r="AH59" s="1122" t="s">
        <v>26</v>
      </c>
      <c r="AI59" s="1189"/>
      <c r="AJ59" s="1173"/>
      <c r="AK59" s="1173"/>
      <c r="AL59" s="1163" t="s">
        <v>26</v>
      </c>
      <c r="AM59" s="1191">
        <f>T59+AB59+AI59</f>
        <v>0</v>
      </c>
      <c r="AN59" s="1034"/>
      <c r="AO59" s="1034"/>
      <c r="AP59" s="1192"/>
      <c r="AQ59" s="333" t="s">
        <v>63</v>
      </c>
      <c r="AR59" s="333"/>
      <c r="AS59" s="333"/>
      <c r="AT59" s="333"/>
      <c r="AU59" s="333"/>
      <c r="AV59" s="1027">
        <f>ROUNDDOWN(AM59/6,1)</f>
        <v>0</v>
      </c>
      <c r="AW59" s="1027"/>
      <c r="AX59" s="1027"/>
      <c r="AY59" s="1027"/>
      <c r="AZ59" s="696" t="s">
        <v>26</v>
      </c>
      <c r="BA59" s="696"/>
      <c r="BB59" s="1174"/>
    </row>
    <row r="60" spans="2:54" ht="11.25" customHeight="1">
      <c r="B60" s="1013"/>
      <c r="C60" s="1015"/>
      <c r="D60" s="1183"/>
      <c r="E60" s="1037"/>
      <c r="F60" s="1037"/>
      <c r="G60" s="1037"/>
      <c r="H60" s="1037"/>
      <c r="I60" s="1038"/>
      <c r="J60" s="332"/>
      <c r="K60" s="333"/>
      <c r="L60" s="333"/>
      <c r="M60" s="333"/>
      <c r="N60" s="334"/>
      <c r="O60" s="1194"/>
      <c r="P60" s="1195"/>
      <c r="Q60" s="1195"/>
      <c r="R60" s="1195"/>
      <c r="S60" s="1196"/>
      <c r="T60" s="972"/>
      <c r="U60" s="973"/>
      <c r="V60" s="973"/>
      <c r="W60" s="973"/>
      <c r="X60" s="973"/>
      <c r="Y60" s="973"/>
      <c r="Z60" s="973"/>
      <c r="AA60" s="1162"/>
      <c r="AB60" s="1172"/>
      <c r="AC60" s="1173"/>
      <c r="AD60" s="1173"/>
      <c r="AE60" s="1173"/>
      <c r="AF60" s="1173"/>
      <c r="AG60" s="1173"/>
      <c r="AH60" s="1123"/>
      <c r="AI60" s="1190"/>
      <c r="AJ60" s="973"/>
      <c r="AK60" s="973"/>
      <c r="AL60" s="1133"/>
      <c r="AM60" s="1158"/>
      <c r="AN60" s="1021"/>
      <c r="AO60" s="1021"/>
      <c r="AP60" s="1159"/>
      <c r="AQ60" s="336"/>
      <c r="AR60" s="336"/>
      <c r="AS60" s="336"/>
      <c r="AT60" s="336"/>
      <c r="AU60" s="336"/>
      <c r="AV60" s="1008"/>
      <c r="AW60" s="1008"/>
      <c r="AX60" s="1008"/>
      <c r="AY60" s="1008"/>
      <c r="AZ60" s="704"/>
      <c r="BA60" s="704"/>
      <c r="BB60" s="1206"/>
    </row>
    <row r="61" spans="2:54" ht="11.25" customHeight="1">
      <c r="B61" s="1013"/>
      <c r="C61" s="1015"/>
      <c r="D61" s="1182" t="s">
        <v>69</v>
      </c>
      <c r="E61" s="1003"/>
      <c r="F61" s="1003"/>
      <c r="G61" s="1003"/>
      <c r="H61" s="1003"/>
      <c r="I61" s="1004"/>
      <c r="J61" s="714" t="s">
        <v>67</v>
      </c>
      <c r="K61" s="694"/>
      <c r="L61" s="694"/>
      <c r="M61" s="694"/>
      <c r="N61" s="695"/>
      <c r="O61" s="1203"/>
      <c r="P61" s="1204"/>
      <c r="Q61" s="1204"/>
      <c r="R61" s="1204"/>
      <c r="S61" s="1205"/>
      <c r="T61" s="962"/>
      <c r="U61" s="963"/>
      <c r="V61" s="963"/>
      <c r="W61" s="963"/>
      <c r="X61" s="963"/>
      <c r="Y61" s="963"/>
      <c r="Z61" s="963"/>
      <c r="AA61" s="1144" t="s">
        <v>26</v>
      </c>
      <c r="AB61" s="962"/>
      <c r="AC61" s="963"/>
      <c r="AD61" s="963"/>
      <c r="AE61" s="963"/>
      <c r="AF61" s="963"/>
      <c r="AG61" s="1169"/>
      <c r="AH61" s="1123" t="s">
        <v>26</v>
      </c>
      <c r="AI61" s="1193"/>
      <c r="AJ61" s="963"/>
      <c r="AK61" s="963"/>
      <c r="AL61" s="1129" t="s">
        <v>26</v>
      </c>
      <c r="AM61" s="1018">
        <f>T61+AB61+T63+X63+AB63+AE63+AI61+AI63</f>
        <v>0</v>
      </c>
      <c r="AN61" s="1000"/>
      <c r="AO61" s="1000"/>
      <c r="AP61" s="1131"/>
      <c r="AQ61" s="330" t="s">
        <v>74</v>
      </c>
      <c r="AR61" s="330"/>
      <c r="AS61" s="330"/>
      <c r="AT61" s="330"/>
      <c r="AU61" s="330"/>
      <c r="AV61" s="1025">
        <f>ROUNDDOWN(AM61/20,1)</f>
        <v>0</v>
      </c>
      <c r="AW61" s="1025"/>
      <c r="AX61" s="1025"/>
      <c r="AY61" s="1025"/>
      <c r="AZ61" s="694" t="s">
        <v>26</v>
      </c>
      <c r="BA61" s="694"/>
      <c r="BB61" s="1199"/>
    </row>
    <row r="62" spans="2:54" ht="11.25" customHeight="1">
      <c r="B62" s="1013"/>
      <c r="C62" s="1015"/>
      <c r="D62" s="1183"/>
      <c r="E62" s="1037"/>
      <c r="F62" s="1037"/>
      <c r="G62" s="1037"/>
      <c r="H62" s="1037"/>
      <c r="I62" s="1038"/>
      <c r="J62" s="937"/>
      <c r="K62" s="696"/>
      <c r="L62" s="696"/>
      <c r="M62" s="696"/>
      <c r="N62" s="697"/>
      <c r="O62" s="1185"/>
      <c r="P62" s="1186"/>
      <c r="Q62" s="1186"/>
      <c r="R62" s="1186"/>
      <c r="S62" s="1187"/>
      <c r="T62" s="972"/>
      <c r="U62" s="973"/>
      <c r="V62" s="973"/>
      <c r="W62" s="973"/>
      <c r="X62" s="973"/>
      <c r="Y62" s="973"/>
      <c r="Z62" s="973"/>
      <c r="AA62" s="1162"/>
      <c r="AB62" s="972"/>
      <c r="AC62" s="973"/>
      <c r="AD62" s="973"/>
      <c r="AE62" s="973"/>
      <c r="AF62" s="973"/>
      <c r="AG62" s="1171"/>
      <c r="AH62" s="1123"/>
      <c r="AI62" s="1190"/>
      <c r="AJ62" s="973"/>
      <c r="AK62" s="973"/>
      <c r="AL62" s="1133"/>
      <c r="AM62" s="1033"/>
      <c r="AN62" s="1034"/>
      <c r="AO62" s="1034"/>
      <c r="AP62" s="1192"/>
      <c r="AQ62" s="333"/>
      <c r="AR62" s="333"/>
      <c r="AS62" s="333"/>
      <c r="AT62" s="333"/>
      <c r="AU62" s="333"/>
      <c r="AV62" s="1026"/>
      <c r="AW62" s="1026"/>
      <c r="AX62" s="1026"/>
      <c r="AY62" s="1026"/>
      <c r="AZ62" s="696"/>
      <c r="BA62" s="696"/>
      <c r="BB62" s="1174"/>
    </row>
    <row r="63" spans="2:54" ht="11.25" customHeight="1">
      <c r="B63" s="1013"/>
      <c r="C63" s="1015"/>
      <c r="D63" s="1183"/>
      <c r="E63" s="1037"/>
      <c r="F63" s="1037"/>
      <c r="G63" s="1037"/>
      <c r="H63" s="1037"/>
      <c r="I63" s="1038"/>
      <c r="J63" s="714" t="s">
        <v>71</v>
      </c>
      <c r="K63" s="694"/>
      <c r="L63" s="694"/>
      <c r="M63" s="694"/>
      <c r="N63" s="695"/>
      <c r="O63" s="1176"/>
      <c r="P63" s="1177"/>
      <c r="Q63" s="1177"/>
      <c r="R63" s="1177"/>
      <c r="S63" s="695" t="s">
        <v>26</v>
      </c>
      <c r="T63" s="962"/>
      <c r="U63" s="963"/>
      <c r="V63" s="963"/>
      <c r="W63" s="963"/>
      <c r="X63" s="1168"/>
      <c r="Y63" s="963"/>
      <c r="Z63" s="1169"/>
      <c r="AA63" s="1160" t="s">
        <v>26</v>
      </c>
      <c r="AB63" s="962"/>
      <c r="AC63" s="963"/>
      <c r="AD63" s="1169"/>
      <c r="AE63" s="1168"/>
      <c r="AF63" s="963"/>
      <c r="AG63" s="1169"/>
      <c r="AH63" s="1160" t="s">
        <v>26</v>
      </c>
      <c r="AI63" s="1193"/>
      <c r="AJ63" s="963"/>
      <c r="AK63" s="963"/>
      <c r="AL63" s="1129" t="s">
        <v>26</v>
      </c>
      <c r="AM63" s="1033"/>
      <c r="AN63" s="1034"/>
      <c r="AO63" s="1034"/>
      <c r="AP63" s="1192"/>
      <c r="AQ63" s="333"/>
      <c r="AR63" s="333"/>
      <c r="AS63" s="333"/>
      <c r="AT63" s="333"/>
      <c r="AU63" s="333"/>
      <c r="AV63" s="1026"/>
      <c r="AW63" s="1026"/>
      <c r="AX63" s="1026"/>
      <c r="AY63" s="1026"/>
      <c r="AZ63" s="696"/>
      <c r="BA63" s="696"/>
      <c r="BB63" s="1174"/>
    </row>
    <row r="64" spans="2:54" ht="11.25" customHeight="1" thickBot="1">
      <c r="B64" s="1013"/>
      <c r="C64" s="1015"/>
      <c r="D64" s="1184"/>
      <c r="E64" s="1006"/>
      <c r="F64" s="1006"/>
      <c r="G64" s="1006"/>
      <c r="H64" s="1006"/>
      <c r="I64" s="1007"/>
      <c r="J64" s="1175"/>
      <c r="K64" s="954"/>
      <c r="L64" s="954"/>
      <c r="M64" s="954"/>
      <c r="N64" s="975"/>
      <c r="O64" s="1178"/>
      <c r="P64" s="1179"/>
      <c r="Q64" s="1179"/>
      <c r="R64" s="1179"/>
      <c r="S64" s="975"/>
      <c r="T64" s="964"/>
      <c r="U64" s="965"/>
      <c r="V64" s="965"/>
      <c r="W64" s="965"/>
      <c r="X64" s="1180"/>
      <c r="Y64" s="965"/>
      <c r="Z64" s="1181"/>
      <c r="AA64" s="1188"/>
      <c r="AB64" s="964"/>
      <c r="AC64" s="965"/>
      <c r="AD64" s="1181"/>
      <c r="AE64" s="1180"/>
      <c r="AF64" s="965"/>
      <c r="AG64" s="1181"/>
      <c r="AH64" s="1188"/>
      <c r="AI64" s="1197"/>
      <c r="AJ64" s="965"/>
      <c r="AK64" s="965"/>
      <c r="AL64" s="1130"/>
      <c r="AM64" s="1128"/>
      <c r="AN64" s="952"/>
      <c r="AO64" s="952"/>
      <c r="AP64" s="1132"/>
      <c r="AQ64" s="995"/>
      <c r="AR64" s="995"/>
      <c r="AS64" s="995"/>
      <c r="AT64" s="995"/>
      <c r="AU64" s="995"/>
      <c r="AV64" s="1198"/>
      <c r="AW64" s="1198"/>
      <c r="AX64" s="1198"/>
      <c r="AY64" s="1198"/>
      <c r="AZ64" s="954"/>
      <c r="BA64" s="954"/>
      <c r="BB64" s="948"/>
    </row>
    <row r="65" spans="2:56" ht="11.25" customHeight="1">
      <c r="B65" s="1013"/>
      <c r="C65" s="1015"/>
      <c r="D65" s="1200" t="s">
        <v>75</v>
      </c>
      <c r="E65" s="1201"/>
      <c r="F65" s="1201"/>
      <c r="G65" s="1201"/>
      <c r="H65" s="1201"/>
      <c r="I65" s="1201"/>
      <c r="J65" s="1201"/>
      <c r="K65" s="1201"/>
      <c r="L65" s="1201"/>
      <c r="M65" s="1201"/>
      <c r="N65" s="1201"/>
      <c r="O65" s="1201"/>
      <c r="P65" s="1201"/>
      <c r="Q65" s="1201"/>
      <c r="R65" s="1201"/>
      <c r="S65" s="1201"/>
      <c r="T65" s="1201"/>
      <c r="U65" s="1201"/>
      <c r="V65" s="1201"/>
      <c r="W65" s="1201"/>
      <c r="X65" s="1201"/>
      <c r="Y65" s="1201"/>
      <c r="Z65" s="1201"/>
      <c r="AA65" s="1201"/>
      <c r="AB65" s="1201"/>
      <c r="AC65" s="1201"/>
      <c r="AD65" s="1201"/>
      <c r="AE65" s="1201"/>
      <c r="AF65" s="1201"/>
      <c r="AG65" s="1201"/>
      <c r="AH65" s="1201"/>
      <c r="AI65" s="1201"/>
      <c r="AJ65" s="1201"/>
      <c r="AK65" s="1201"/>
      <c r="AL65" s="1201"/>
      <c r="AM65" s="1201"/>
      <c r="AN65" s="1201"/>
      <c r="AO65" s="1201"/>
      <c r="AP65" s="1201"/>
      <c r="AQ65" s="1201"/>
      <c r="AR65" s="1201"/>
      <c r="AS65" s="1201"/>
      <c r="AT65" s="1201"/>
      <c r="AU65" s="1201"/>
      <c r="AV65" s="1201"/>
      <c r="AW65" s="1201"/>
      <c r="AX65" s="1201"/>
      <c r="AY65" s="1201"/>
      <c r="AZ65" s="1201"/>
      <c r="BA65" s="1201"/>
      <c r="BB65" s="1202"/>
    </row>
    <row r="66" spans="2:56" ht="11.25" customHeight="1">
      <c r="B66" s="1013"/>
      <c r="C66" s="1015"/>
      <c r="D66" s="1183" t="s">
        <v>66</v>
      </c>
      <c r="E66" s="1037"/>
      <c r="F66" s="1037"/>
      <c r="G66" s="1037"/>
      <c r="H66" s="1037"/>
      <c r="I66" s="1038"/>
      <c r="J66" s="332" t="s">
        <v>67</v>
      </c>
      <c r="K66" s="333"/>
      <c r="L66" s="333"/>
      <c r="M66" s="333"/>
      <c r="N66" s="334"/>
      <c r="O66" s="1203"/>
      <c r="P66" s="1204"/>
      <c r="Q66" s="1204"/>
      <c r="R66" s="1204"/>
      <c r="S66" s="1205"/>
      <c r="T66" s="962"/>
      <c r="U66" s="963"/>
      <c r="V66" s="963"/>
      <c r="W66" s="963"/>
      <c r="X66" s="963"/>
      <c r="Y66" s="963"/>
      <c r="Z66" s="963"/>
      <c r="AA66" s="1144" t="s">
        <v>26</v>
      </c>
      <c r="AB66" s="962"/>
      <c r="AC66" s="963"/>
      <c r="AD66" s="963"/>
      <c r="AE66" s="963"/>
      <c r="AF66" s="963"/>
      <c r="AG66" s="963"/>
      <c r="AH66" s="1123" t="s">
        <v>26</v>
      </c>
      <c r="AI66" s="1193"/>
      <c r="AJ66" s="963"/>
      <c r="AK66" s="963"/>
      <c r="AL66" s="1129" t="s">
        <v>26</v>
      </c>
      <c r="AM66" s="1018">
        <f>T66+AB66+T68+AB68+T70+X70+AB70+AE70+AI66+AI68+AI70</f>
        <v>0</v>
      </c>
      <c r="AN66" s="1000"/>
      <c r="AO66" s="1000"/>
      <c r="AP66" s="1131"/>
      <c r="AQ66" s="330" t="s">
        <v>74</v>
      </c>
      <c r="AR66" s="330"/>
      <c r="AS66" s="330"/>
      <c r="AT66" s="330"/>
      <c r="AU66" s="330"/>
      <c r="AV66" s="1025">
        <f>ROUNDDOWN(AM66/20,1)</f>
        <v>0</v>
      </c>
      <c r="AW66" s="1025"/>
      <c r="AX66" s="1025"/>
      <c r="AY66" s="1025"/>
      <c r="AZ66" s="694" t="s">
        <v>26</v>
      </c>
      <c r="BA66" s="694"/>
      <c r="BB66" s="1199"/>
    </row>
    <row r="67" spans="2:56" ht="11.25" customHeight="1">
      <c r="B67" s="1013"/>
      <c r="C67" s="1015"/>
      <c r="D67" s="1183"/>
      <c r="E67" s="1037"/>
      <c r="F67" s="1037"/>
      <c r="G67" s="1037"/>
      <c r="H67" s="1037"/>
      <c r="I67" s="1038"/>
      <c r="J67" s="332"/>
      <c r="K67" s="333"/>
      <c r="L67" s="333"/>
      <c r="M67" s="333"/>
      <c r="N67" s="334"/>
      <c r="O67" s="1194"/>
      <c r="P67" s="1195"/>
      <c r="Q67" s="1195"/>
      <c r="R67" s="1195"/>
      <c r="S67" s="1196"/>
      <c r="T67" s="972"/>
      <c r="U67" s="973"/>
      <c r="V67" s="973"/>
      <c r="W67" s="973"/>
      <c r="X67" s="973"/>
      <c r="Y67" s="973"/>
      <c r="Z67" s="973"/>
      <c r="AA67" s="1162"/>
      <c r="AB67" s="1172"/>
      <c r="AC67" s="1173"/>
      <c r="AD67" s="1173"/>
      <c r="AE67" s="1173"/>
      <c r="AF67" s="1173"/>
      <c r="AG67" s="1173"/>
      <c r="AH67" s="1123"/>
      <c r="AI67" s="1190"/>
      <c r="AJ67" s="973"/>
      <c r="AK67" s="973"/>
      <c r="AL67" s="1133"/>
      <c r="AM67" s="1033"/>
      <c r="AN67" s="1034"/>
      <c r="AO67" s="1034"/>
      <c r="AP67" s="1192"/>
      <c r="AQ67" s="333"/>
      <c r="AR67" s="333"/>
      <c r="AS67" s="333"/>
      <c r="AT67" s="333"/>
      <c r="AU67" s="333"/>
      <c r="AV67" s="1026"/>
      <c r="AW67" s="1026"/>
      <c r="AX67" s="1026"/>
      <c r="AY67" s="1026"/>
      <c r="AZ67" s="696"/>
      <c r="BA67" s="696"/>
      <c r="BB67" s="1174"/>
    </row>
    <row r="68" spans="2:56" ht="11.25" customHeight="1">
      <c r="B68" s="1013"/>
      <c r="C68" s="1015"/>
      <c r="D68" s="1182" t="s">
        <v>69</v>
      </c>
      <c r="E68" s="1003"/>
      <c r="F68" s="1003"/>
      <c r="G68" s="1003"/>
      <c r="H68" s="1003"/>
      <c r="I68" s="1004"/>
      <c r="J68" s="714" t="s">
        <v>67</v>
      </c>
      <c r="K68" s="694"/>
      <c r="L68" s="694"/>
      <c r="M68" s="694"/>
      <c r="N68" s="695"/>
      <c r="O68" s="1185"/>
      <c r="P68" s="1186"/>
      <c r="Q68" s="1186"/>
      <c r="R68" s="1186"/>
      <c r="S68" s="1187"/>
      <c r="T68" s="962"/>
      <c r="U68" s="963"/>
      <c r="V68" s="963"/>
      <c r="W68" s="963"/>
      <c r="X68" s="963"/>
      <c r="Y68" s="963"/>
      <c r="Z68" s="963"/>
      <c r="AA68" s="1144" t="s">
        <v>26</v>
      </c>
      <c r="AB68" s="962"/>
      <c r="AC68" s="963"/>
      <c r="AD68" s="963"/>
      <c r="AE68" s="963"/>
      <c r="AF68" s="963"/>
      <c r="AG68" s="1169"/>
      <c r="AH68" s="1123" t="s">
        <v>26</v>
      </c>
      <c r="AI68" s="1193"/>
      <c r="AJ68" s="963"/>
      <c r="AK68" s="963"/>
      <c r="AL68" s="1129" t="s">
        <v>26</v>
      </c>
      <c r="AM68" s="1033"/>
      <c r="AN68" s="1034"/>
      <c r="AO68" s="1034"/>
      <c r="AP68" s="1192"/>
      <c r="AQ68" s="333"/>
      <c r="AR68" s="333"/>
      <c r="AS68" s="333"/>
      <c r="AT68" s="333"/>
      <c r="AU68" s="333"/>
      <c r="AV68" s="1026"/>
      <c r="AW68" s="1026"/>
      <c r="AX68" s="1026"/>
      <c r="AY68" s="1026"/>
      <c r="AZ68" s="696"/>
      <c r="BA68" s="696"/>
      <c r="BB68" s="1174"/>
    </row>
    <row r="69" spans="2:56" ht="11.25" customHeight="1">
      <c r="B69" s="1013"/>
      <c r="C69" s="1015"/>
      <c r="D69" s="1183"/>
      <c r="E69" s="1037"/>
      <c r="F69" s="1037"/>
      <c r="G69" s="1037"/>
      <c r="H69" s="1037"/>
      <c r="I69" s="1038"/>
      <c r="J69" s="937"/>
      <c r="K69" s="696"/>
      <c r="L69" s="696"/>
      <c r="M69" s="696"/>
      <c r="N69" s="697"/>
      <c r="O69" s="1185"/>
      <c r="P69" s="1186"/>
      <c r="Q69" s="1186"/>
      <c r="R69" s="1186"/>
      <c r="S69" s="1187"/>
      <c r="T69" s="972"/>
      <c r="U69" s="973"/>
      <c r="V69" s="973"/>
      <c r="W69" s="973"/>
      <c r="X69" s="973"/>
      <c r="Y69" s="973"/>
      <c r="Z69" s="973"/>
      <c r="AA69" s="1162"/>
      <c r="AB69" s="972"/>
      <c r="AC69" s="973"/>
      <c r="AD69" s="973"/>
      <c r="AE69" s="973"/>
      <c r="AF69" s="973"/>
      <c r="AG69" s="1171"/>
      <c r="AH69" s="1123"/>
      <c r="AI69" s="1190"/>
      <c r="AJ69" s="973"/>
      <c r="AK69" s="973"/>
      <c r="AL69" s="1133"/>
      <c r="AM69" s="1033"/>
      <c r="AN69" s="1034"/>
      <c r="AO69" s="1034"/>
      <c r="AP69" s="1192"/>
      <c r="AQ69" s="333"/>
      <c r="AR69" s="333"/>
      <c r="AS69" s="333"/>
      <c r="AT69" s="333"/>
      <c r="AU69" s="333"/>
      <c r="AV69" s="1026"/>
      <c r="AW69" s="1026"/>
      <c r="AX69" s="1026"/>
      <c r="AY69" s="1026"/>
      <c r="AZ69" s="696"/>
      <c r="BA69" s="696"/>
      <c r="BB69" s="1174"/>
    </row>
    <row r="70" spans="2:56" ht="11.25" customHeight="1">
      <c r="B70" s="1013"/>
      <c r="C70" s="1015"/>
      <c r="D70" s="1183"/>
      <c r="E70" s="1037"/>
      <c r="F70" s="1037"/>
      <c r="G70" s="1037"/>
      <c r="H70" s="1037"/>
      <c r="I70" s="1038"/>
      <c r="J70" s="714" t="s">
        <v>71</v>
      </c>
      <c r="K70" s="694"/>
      <c r="L70" s="694"/>
      <c r="M70" s="694"/>
      <c r="N70" s="695"/>
      <c r="O70" s="1176"/>
      <c r="P70" s="1177"/>
      <c r="Q70" s="1177"/>
      <c r="R70" s="1177"/>
      <c r="S70" s="695" t="s">
        <v>26</v>
      </c>
      <c r="T70" s="962"/>
      <c r="U70" s="963"/>
      <c r="V70" s="963"/>
      <c r="W70" s="963"/>
      <c r="X70" s="1168"/>
      <c r="Y70" s="963"/>
      <c r="Z70" s="1169"/>
      <c r="AA70" s="1160" t="s">
        <v>26</v>
      </c>
      <c r="AB70" s="962"/>
      <c r="AC70" s="963"/>
      <c r="AD70" s="1169"/>
      <c r="AE70" s="1168"/>
      <c r="AF70" s="963"/>
      <c r="AG70" s="1169"/>
      <c r="AH70" s="1160" t="s">
        <v>26</v>
      </c>
      <c r="AI70" s="1193"/>
      <c r="AJ70" s="963"/>
      <c r="AK70" s="963"/>
      <c r="AL70" s="1129" t="s">
        <v>26</v>
      </c>
      <c r="AM70" s="1033"/>
      <c r="AN70" s="1034"/>
      <c r="AO70" s="1034"/>
      <c r="AP70" s="1192"/>
      <c r="AQ70" s="333"/>
      <c r="AR70" s="333"/>
      <c r="AS70" s="333"/>
      <c r="AT70" s="333"/>
      <c r="AU70" s="333"/>
      <c r="AV70" s="1026"/>
      <c r="AW70" s="1026"/>
      <c r="AX70" s="1026"/>
      <c r="AY70" s="1026"/>
      <c r="AZ70" s="696"/>
      <c r="BA70" s="696"/>
      <c r="BB70" s="1174"/>
    </row>
    <row r="71" spans="2:56" ht="11.25" customHeight="1" thickBot="1">
      <c r="B71" s="1013"/>
      <c r="C71" s="1015"/>
      <c r="D71" s="1184"/>
      <c r="E71" s="1006"/>
      <c r="F71" s="1006"/>
      <c r="G71" s="1006"/>
      <c r="H71" s="1006"/>
      <c r="I71" s="1007"/>
      <c r="J71" s="1175"/>
      <c r="K71" s="954"/>
      <c r="L71" s="954"/>
      <c r="M71" s="954"/>
      <c r="N71" s="975"/>
      <c r="O71" s="1178"/>
      <c r="P71" s="1179"/>
      <c r="Q71" s="1179"/>
      <c r="R71" s="1179"/>
      <c r="S71" s="975"/>
      <c r="T71" s="964"/>
      <c r="U71" s="965"/>
      <c r="V71" s="965"/>
      <c r="W71" s="965"/>
      <c r="X71" s="1180"/>
      <c r="Y71" s="965"/>
      <c r="Z71" s="1181"/>
      <c r="AA71" s="1188"/>
      <c r="AB71" s="964"/>
      <c r="AC71" s="965"/>
      <c r="AD71" s="1181"/>
      <c r="AE71" s="1180"/>
      <c r="AF71" s="965"/>
      <c r="AG71" s="1181"/>
      <c r="AH71" s="1188"/>
      <c r="AI71" s="1197"/>
      <c r="AJ71" s="965"/>
      <c r="AK71" s="965"/>
      <c r="AL71" s="1130"/>
      <c r="AM71" s="1128"/>
      <c r="AN71" s="952"/>
      <c r="AO71" s="952"/>
      <c r="AP71" s="1132"/>
      <c r="AQ71" s="995"/>
      <c r="AR71" s="995"/>
      <c r="AS71" s="995"/>
      <c r="AT71" s="995"/>
      <c r="AU71" s="995"/>
      <c r="AV71" s="1198"/>
      <c r="AW71" s="1198"/>
      <c r="AX71" s="1198"/>
      <c r="AY71" s="1198"/>
      <c r="AZ71" s="954"/>
      <c r="BA71" s="954"/>
      <c r="BB71" s="948"/>
    </row>
    <row r="72" spans="2:56" ht="11.25" customHeight="1">
      <c r="B72" s="1013"/>
      <c r="C72" s="1015"/>
      <c r="D72" s="1036" t="s">
        <v>76</v>
      </c>
      <c r="E72" s="1037"/>
      <c r="F72" s="1037"/>
      <c r="G72" s="1037"/>
      <c r="H72" s="1037"/>
      <c r="I72" s="1038"/>
      <c r="J72" s="937" t="s">
        <v>67</v>
      </c>
      <c r="K72" s="696"/>
      <c r="L72" s="696"/>
      <c r="M72" s="696"/>
      <c r="N72" s="697"/>
      <c r="O72" s="1185"/>
      <c r="P72" s="1186"/>
      <c r="Q72" s="1186"/>
      <c r="R72" s="1186"/>
      <c r="S72" s="1187"/>
      <c r="T72" s="1420">
        <v>150</v>
      </c>
      <c r="U72" s="1428"/>
      <c r="V72" s="1428"/>
      <c r="W72" s="1428"/>
      <c r="X72" s="1428"/>
      <c r="Y72" s="1428"/>
      <c r="Z72" s="1428"/>
      <c r="AA72" s="1161" t="s">
        <v>26</v>
      </c>
      <c r="AB72" s="1172"/>
      <c r="AC72" s="1173"/>
      <c r="AD72" s="1173"/>
      <c r="AE72" s="1173"/>
      <c r="AF72" s="1173"/>
      <c r="AG72" s="1173"/>
      <c r="AH72" s="1122" t="s">
        <v>26</v>
      </c>
      <c r="AI72" s="1189"/>
      <c r="AJ72" s="1173"/>
      <c r="AK72" s="1173"/>
      <c r="AL72" s="1163" t="s">
        <v>26</v>
      </c>
      <c r="AM72" s="1191">
        <f>T72+AB72+T74+X74+AB74+AE74+AI72+AI74</f>
        <v>180</v>
      </c>
      <c r="AN72" s="1034"/>
      <c r="AO72" s="1034"/>
      <c r="AP72" s="1192"/>
      <c r="AQ72" s="333" t="s">
        <v>77</v>
      </c>
      <c r="AR72" s="333"/>
      <c r="AS72" s="333"/>
      <c r="AT72" s="333"/>
      <c r="AU72" s="333"/>
      <c r="AV72" s="1026">
        <f>ROUNDDOWN(AM72/30,1)</f>
        <v>6</v>
      </c>
      <c r="AW72" s="1026"/>
      <c r="AX72" s="1026"/>
      <c r="AY72" s="1026"/>
      <c r="AZ72" s="696" t="s">
        <v>26</v>
      </c>
      <c r="BA72" s="696"/>
      <c r="BB72" s="541"/>
    </row>
    <row r="73" spans="2:56" ht="11.25" customHeight="1">
      <c r="B73" s="1013"/>
      <c r="C73" s="1015"/>
      <c r="D73" s="1036"/>
      <c r="E73" s="1037"/>
      <c r="F73" s="1037"/>
      <c r="G73" s="1037"/>
      <c r="H73" s="1037"/>
      <c r="I73" s="1038"/>
      <c r="J73" s="939"/>
      <c r="K73" s="704"/>
      <c r="L73" s="704"/>
      <c r="M73" s="704"/>
      <c r="N73" s="705"/>
      <c r="O73" s="1194"/>
      <c r="P73" s="1195"/>
      <c r="Q73" s="1195"/>
      <c r="R73" s="1195"/>
      <c r="S73" s="1196"/>
      <c r="T73" s="1403"/>
      <c r="U73" s="1398"/>
      <c r="V73" s="1398"/>
      <c r="W73" s="1398"/>
      <c r="X73" s="1398"/>
      <c r="Y73" s="1398"/>
      <c r="Z73" s="1398"/>
      <c r="AA73" s="1162"/>
      <c r="AB73" s="1172"/>
      <c r="AC73" s="1173"/>
      <c r="AD73" s="1173"/>
      <c r="AE73" s="1173"/>
      <c r="AF73" s="1173"/>
      <c r="AG73" s="1173"/>
      <c r="AH73" s="1123"/>
      <c r="AI73" s="1190"/>
      <c r="AJ73" s="973"/>
      <c r="AK73" s="973"/>
      <c r="AL73" s="1133"/>
      <c r="AM73" s="1191"/>
      <c r="AN73" s="1034"/>
      <c r="AO73" s="1034"/>
      <c r="AP73" s="1192"/>
      <c r="AQ73" s="333"/>
      <c r="AR73" s="333"/>
      <c r="AS73" s="333"/>
      <c r="AT73" s="333"/>
      <c r="AU73" s="333"/>
      <c r="AV73" s="1026"/>
      <c r="AW73" s="1026"/>
      <c r="AX73" s="1026"/>
      <c r="AY73" s="1026"/>
      <c r="AZ73" s="696"/>
      <c r="BA73" s="696"/>
      <c r="BB73" s="541"/>
    </row>
    <row r="74" spans="2:56" ht="11.25" customHeight="1">
      <c r="B74" s="1013"/>
      <c r="C74" s="1015"/>
      <c r="D74" s="1036"/>
      <c r="E74" s="1037"/>
      <c r="F74" s="1037"/>
      <c r="G74" s="1037"/>
      <c r="H74" s="1037"/>
      <c r="I74" s="1038"/>
      <c r="J74" s="937" t="s">
        <v>71</v>
      </c>
      <c r="K74" s="696"/>
      <c r="L74" s="696"/>
      <c r="M74" s="696"/>
      <c r="N74" s="697"/>
      <c r="O74" s="1400">
        <v>30</v>
      </c>
      <c r="P74" s="1401"/>
      <c r="Q74" s="1401"/>
      <c r="R74" s="1401"/>
      <c r="S74" s="697" t="s">
        <v>26</v>
      </c>
      <c r="T74" s="1422">
        <v>20</v>
      </c>
      <c r="U74" s="1423"/>
      <c r="V74" s="1423"/>
      <c r="W74" s="1423"/>
      <c r="X74" s="1414">
        <v>10</v>
      </c>
      <c r="Y74" s="1423"/>
      <c r="Z74" s="1415"/>
      <c r="AA74" s="1160" t="s">
        <v>26</v>
      </c>
      <c r="AB74" s="962"/>
      <c r="AC74" s="963"/>
      <c r="AD74" s="1169"/>
      <c r="AE74" s="1168"/>
      <c r="AF74" s="963"/>
      <c r="AG74" s="1169"/>
      <c r="AH74" s="1160" t="s">
        <v>26</v>
      </c>
      <c r="AI74" s="1193"/>
      <c r="AJ74" s="963"/>
      <c r="AK74" s="963"/>
      <c r="AL74" s="1129" t="s">
        <v>26</v>
      </c>
      <c r="AM74" s="1191"/>
      <c r="AN74" s="1034"/>
      <c r="AO74" s="1034"/>
      <c r="AP74" s="1192"/>
      <c r="AQ74" s="333"/>
      <c r="AR74" s="333"/>
      <c r="AS74" s="333"/>
      <c r="AT74" s="333"/>
      <c r="AU74" s="333"/>
      <c r="AV74" s="1026"/>
      <c r="AW74" s="1026"/>
      <c r="AX74" s="1026"/>
      <c r="AY74" s="1026"/>
      <c r="AZ74" s="696"/>
      <c r="BA74" s="696"/>
      <c r="BB74" s="541"/>
    </row>
    <row r="75" spans="2:56" ht="11.25" customHeight="1">
      <c r="B75" s="1013"/>
      <c r="C75" s="1015"/>
      <c r="D75" s="1039"/>
      <c r="E75" s="1040"/>
      <c r="F75" s="1040"/>
      <c r="G75" s="1040"/>
      <c r="H75" s="1040"/>
      <c r="I75" s="1041"/>
      <c r="J75" s="939"/>
      <c r="K75" s="704"/>
      <c r="L75" s="704"/>
      <c r="M75" s="704"/>
      <c r="N75" s="705"/>
      <c r="O75" s="1416"/>
      <c r="P75" s="1417"/>
      <c r="Q75" s="1417"/>
      <c r="R75" s="1417"/>
      <c r="S75" s="705"/>
      <c r="T75" s="1403"/>
      <c r="U75" s="1398"/>
      <c r="V75" s="1398"/>
      <c r="W75" s="1398"/>
      <c r="X75" s="1397"/>
      <c r="Y75" s="1398"/>
      <c r="Z75" s="1399"/>
      <c r="AA75" s="1122"/>
      <c r="AB75" s="972"/>
      <c r="AC75" s="973"/>
      <c r="AD75" s="1171"/>
      <c r="AE75" s="1170"/>
      <c r="AF75" s="973"/>
      <c r="AG75" s="1171"/>
      <c r="AH75" s="1122"/>
      <c r="AI75" s="1190"/>
      <c r="AJ75" s="973"/>
      <c r="AK75" s="973"/>
      <c r="AL75" s="1133"/>
      <c r="AM75" s="1158"/>
      <c r="AN75" s="1021"/>
      <c r="AO75" s="1021"/>
      <c r="AP75" s="1159"/>
      <c r="AQ75" s="336"/>
      <c r="AR75" s="336"/>
      <c r="AS75" s="336"/>
      <c r="AT75" s="336"/>
      <c r="AU75" s="336"/>
      <c r="AV75" s="1027"/>
      <c r="AW75" s="1027"/>
      <c r="AX75" s="1027"/>
      <c r="AY75" s="1027"/>
      <c r="AZ75" s="704"/>
      <c r="BA75" s="704"/>
      <c r="BB75" s="544"/>
    </row>
    <row r="76" spans="2:56" ht="11.25" customHeight="1">
      <c r="B76" s="1013"/>
      <c r="C76" s="1015"/>
      <c r="D76" s="329" t="s">
        <v>78</v>
      </c>
      <c r="E76" s="330"/>
      <c r="F76" s="330"/>
      <c r="G76" s="330"/>
      <c r="H76" s="330"/>
      <c r="I76" s="330"/>
      <c r="J76" s="330"/>
      <c r="K76" s="330"/>
      <c r="L76" s="330"/>
      <c r="M76" s="330"/>
      <c r="N76" s="331"/>
      <c r="O76" s="1153">
        <f>O36</f>
        <v>210</v>
      </c>
      <c r="P76" s="1154"/>
      <c r="Q76" s="1154"/>
      <c r="R76" s="1154"/>
      <c r="S76" s="695" t="s">
        <v>26</v>
      </c>
      <c r="T76" s="1061">
        <f>T45+T47+T52+T54+T59+T61+T66+T68+T72</f>
        <v>210</v>
      </c>
      <c r="U76" s="1034"/>
      <c r="V76" s="1034"/>
      <c r="W76" s="1034"/>
      <c r="X76" s="1034"/>
      <c r="Y76" s="1034"/>
      <c r="Z76" s="1034"/>
      <c r="AA76" s="1161" t="s">
        <v>26</v>
      </c>
      <c r="AB76" s="1061">
        <f>AB45+AB47+AB52+AB54+AB59+AB61+AB66+AB68+AB72</f>
        <v>0</v>
      </c>
      <c r="AC76" s="1034"/>
      <c r="AD76" s="1034"/>
      <c r="AE76" s="1034"/>
      <c r="AF76" s="1034"/>
      <c r="AG76" s="1034"/>
      <c r="AH76" s="1122" t="s">
        <v>26</v>
      </c>
      <c r="AI76" s="1033">
        <f>AI45+AI47+AI52+AI54+AI59+AI61+AI66+AI68+AI72</f>
        <v>0</v>
      </c>
      <c r="AJ76" s="1034"/>
      <c r="AK76" s="1034"/>
      <c r="AL76" s="1163" t="s">
        <v>26</v>
      </c>
      <c r="AM76" s="1147"/>
      <c r="AN76" s="1148"/>
      <c r="AO76" s="1148"/>
      <c r="AP76" s="1148"/>
      <c r="AQ76" s="1148"/>
      <c r="AR76" s="1148"/>
      <c r="AS76" s="1148"/>
      <c r="AT76" s="1148"/>
      <c r="AU76" s="1148"/>
      <c r="AV76" s="1148"/>
      <c r="AW76" s="1148"/>
      <c r="AX76" s="1148"/>
      <c r="AY76" s="1148"/>
      <c r="AZ76" s="1148"/>
      <c r="BA76" s="1148"/>
      <c r="BB76" s="1149"/>
    </row>
    <row r="77" spans="2:56" ht="11.25" customHeight="1">
      <c r="B77" s="1013"/>
      <c r="C77" s="1015"/>
      <c r="D77" s="335"/>
      <c r="E77" s="336"/>
      <c r="F77" s="336"/>
      <c r="G77" s="336"/>
      <c r="H77" s="336"/>
      <c r="I77" s="336"/>
      <c r="J77" s="336"/>
      <c r="K77" s="336"/>
      <c r="L77" s="336"/>
      <c r="M77" s="336"/>
      <c r="N77" s="337"/>
      <c r="O77" s="1155"/>
      <c r="P77" s="1156"/>
      <c r="Q77" s="1156"/>
      <c r="R77" s="1156"/>
      <c r="S77" s="705"/>
      <c r="T77" s="1062"/>
      <c r="U77" s="1021"/>
      <c r="V77" s="1021"/>
      <c r="W77" s="1021"/>
      <c r="X77" s="1021"/>
      <c r="Y77" s="1021"/>
      <c r="Z77" s="1021"/>
      <c r="AA77" s="1162"/>
      <c r="AB77" s="1061"/>
      <c r="AC77" s="1034"/>
      <c r="AD77" s="1034"/>
      <c r="AE77" s="1034"/>
      <c r="AF77" s="1034"/>
      <c r="AG77" s="1034"/>
      <c r="AH77" s="1123"/>
      <c r="AI77" s="1020"/>
      <c r="AJ77" s="1021"/>
      <c r="AK77" s="1021"/>
      <c r="AL77" s="1133"/>
      <c r="AM77" s="1150"/>
      <c r="AN77" s="1151"/>
      <c r="AO77" s="1151"/>
      <c r="AP77" s="1151"/>
      <c r="AQ77" s="1151"/>
      <c r="AR77" s="1151"/>
      <c r="AS77" s="1151"/>
      <c r="AT77" s="1151"/>
      <c r="AU77" s="1151"/>
      <c r="AV77" s="1151"/>
      <c r="AW77" s="1151"/>
      <c r="AX77" s="1151"/>
      <c r="AY77" s="1151"/>
      <c r="AZ77" s="1151"/>
      <c r="BA77" s="1151"/>
      <c r="BB77" s="1152"/>
    </row>
    <row r="78" spans="2:56" ht="11.25" customHeight="1">
      <c r="B78" s="1013"/>
      <c r="C78" s="1015"/>
      <c r="D78" s="329" t="s">
        <v>79</v>
      </c>
      <c r="E78" s="330"/>
      <c r="F78" s="330"/>
      <c r="G78" s="330"/>
      <c r="H78" s="330"/>
      <c r="I78" s="330"/>
      <c r="J78" s="330"/>
      <c r="K78" s="330"/>
      <c r="L78" s="330"/>
      <c r="M78" s="330"/>
      <c r="N78" s="331"/>
      <c r="O78" s="1153">
        <f>O38+O40+O42+O49+O56+O63+O70+O74</f>
        <v>66</v>
      </c>
      <c r="P78" s="1154"/>
      <c r="Q78" s="1154"/>
      <c r="R78" s="1154"/>
      <c r="S78" s="695" t="s">
        <v>26</v>
      </c>
      <c r="T78" s="999">
        <f>T38+T40+T42+T49+T56+T63+T70+T74</f>
        <v>46</v>
      </c>
      <c r="U78" s="1000"/>
      <c r="V78" s="1000"/>
      <c r="W78" s="1000"/>
      <c r="X78" s="1157">
        <f>X38+X40+X42+X49+X56+X63+X70+X74</f>
        <v>20</v>
      </c>
      <c r="Y78" s="1000"/>
      <c r="Z78" s="1131"/>
      <c r="AA78" s="1160" t="s">
        <v>26</v>
      </c>
      <c r="AB78" s="999">
        <f>AB38+AB40+AB42+AB49+AB56+AB63+AB70+AB74</f>
        <v>0</v>
      </c>
      <c r="AC78" s="1000"/>
      <c r="AD78" s="1131"/>
      <c r="AE78" s="1157">
        <f>AE38+AE40+AE42+AE49+AE56+AE63+AE70+AE74</f>
        <v>0</v>
      </c>
      <c r="AF78" s="1000"/>
      <c r="AG78" s="1131"/>
      <c r="AH78" s="1160" t="s">
        <v>26</v>
      </c>
      <c r="AI78" s="1018">
        <f>AI38+AI40+AI42+AI49+AI56+AI63+AI70+AI74</f>
        <v>0</v>
      </c>
      <c r="AJ78" s="1000"/>
      <c r="AK78" s="1000"/>
      <c r="AL78" s="1129" t="s">
        <v>26</v>
      </c>
      <c r="AM78" s="1134"/>
      <c r="AN78" s="1135"/>
      <c r="AO78" s="1135"/>
      <c r="AP78" s="1135"/>
      <c r="AQ78" s="1135"/>
      <c r="AR78" s="1135"/>
      <c r="AS78" s="1135"/>
      <c r="AT78" s="1135"/>
      <c r="AU78" s="1135"/>
      <c r="AV78" s="1135"/>
      <c r="AW78" s="1135"/>
      <c r="AX78" s="1135"/>
      <c r="AY78" s="1135"/>
      <c r="AZ78" s="1135"/>
      <c r="BA78" s="1135"/>
      <c r="BB78" s="1136"/>
    </row>
    <row r="79" spans="2:56" ht="11.25" customHeight="1">
      <c r="B79" s="1013"/>
      <c r="C79" s="1015"/>
      <c r="D79" s="332"/>
      <c r="E79" s="333"/>
      <c r="F79" s="333"/>
      <c r="G79" s="333"/>
      <c r="H79" s="333"/>
      <c r="I79" s="333"/>
      <c r="J79" s="333"/>
      <c r="K79" s="333"/>
      <c r="L79" s="333"/>
      <c r="M79" s="333"/>
      <c r="N79" s="334"/>
      <c r="O79" s="1155"/>
      <c r="P79" s="1156"/>
      <c r="Q79" s="1156"/>
      <c r="R79" s="1156"/>
      <c r="S79" s="705"/>
      <c r="T79" s="1062"/>
      <c r="U79" s="1021"/>
      <c r="V79" s="1021"/>
      <c r="W79" s="1021"/>
      <c r="X79" s="1158"/>
      <c r="Y79" s="1021"/>
      <c r="Z79" s="1159"/>
      <c r="AA79" s="1122"/>
      <c r="AB79" s="1062"/>
      <c r="AC79" s="1021"/>
      <c r="AD79" s="1159"/>
      <c r="AE79" s="1158"/>
      <c r="AF79" s="1021"/>
      <c r="AG79" s="1159"/>
      <c r="AH79" s="1122"/>
      <c r="AI79" s="1020"/>
      <c r="AJ79" s="1021"/>
      <c r="AK79" s="1021"/>
      <c r="AL79" s="1133"/>
      <c r="AM79" s="1137"/>
      <c r="AN79" s="1138"/>
      <c r="AO79" s="1138"/>
      <c r="AP79" s="1138"/>
      <c r="AQ79" s="1138"/>
      <c r="AR79" s="1138"/>
      <c r="AS79" s="1138"/>
      <c r="AT79" s="1138"/>
      <c r="AU79" s="1138"/>
      <c r="AV79" s="1138"/>
      <c r="AW79" s="1138"/>
      <c r="AX79" s="1138"/>
      <c r="AY79" s="1138"/>
      <c r="AZ79" s="1138"/>
      <c r="BA79" s="1138"/>
      <c r="BB79" s="1139"/>
    </row>
    <row r="80" spans="2:56" ht="11.25" customHeight="1">
      <c r="B80" s="1013"/>
      <c r="C80" s="1015"/>
      <c r="D80" s="1002" t="s">
        <v>80</v>
      </c>
      <c r="E80" s="1003"/>
      <c r="F80" s="1003"/>
      <c r="G80" s="1003"/>
      <c r="H80" s="1003"/>
      <c r="I80" s="1003"/>
      <c r="J80" s="1003"/>
      <c r="K80" s="1003"/>
      <c r="L80" s="1003"/>
      <c r="M80" s="1003"/>
      <c r="N80" s="1004"/>
      <c r="O80" s="1140">
        <f>O76+O78</f>
        <v>276</v>
      </c>
      <c r="P80" s="1141"/>
      <c r="Q80" s="1141"/>
      <c r="R80" s="1141"/>
      <c r="S80" s="697" t="s">
        <v>26</v>
      </c>
      <c r="T80" s="999">
        <f>T76+T78+X78</f>
        <v>276</v>
      </c>
      <c r="U80" s="1000"/>
      <c r="V80" s="1000"/>
      <c r="W80" s="1000"/>
      <c r="X80" s="1000"/>
      <c r="Y80" s="1000"/>
      <c r="Z80" s="1000"/>
      <c r="AA80" s="1144" t="s">
        <v>26</v>
      </c>
      <c r="AB80" s="999">
        <f>AB76+AB78+AE78</f>
        <v>0</v>
      </c>
      <c r="AC80" s="1000"/>
      <c r="AD80" s="1000"/>
      <c r="AE80" s="1000"/>
      <c r="AF80" s="1000"/>
      <c r="AG80" s="1000"/>
      <c r="AH80" s="1123" t="s">
        <v>26</v>
      </c>
      <c r="AI80" s="1018">
        <f>AI76+AI78</f>
        <v>0</v>
      </c>
      <c r="AJ80" s="1000"/>
      <c r="AK80" s="1000"/>
      <c r="AL80" s="1129" t="s">
        <v>26</v>
      </c>
      <c r="AM80" s="1018">
        <f>T80+AB80+AI80</f>
        <v>276</v>
      </c>
      <c r="AN80" s="1000"/>
      <c r="AO80" s="1000"/>
      <c r="AP80" s="1131"/>
      <c r="AQ80" s="333" t="s">
        <v>81</v>
      </c>
      <c r="AR80" s="333"/>
      <c r="AS80" s="333"/>
      <c r="AT80" s="333"/>
      <c r="AU80" s="333"/>
      <c r="AV80" s="1026">
        <f>ROUND(AV38+AV40+AV45+AV47+AV52+AV59+AV61+AV66+AV72,0)</f>
        <v>15</v>
      </c>
      <c r="AW80" s="1034"/>
      <c r="AX80" s="1034"/>
      <c r="AY80" s="1034"/>
      <c r="AZ80" s="696" t="s">
        <v>26</v>
      </c>
      <c r="BA80" s="696"/>
      <c r="BB80" s="697" t="s">
        <v>82</v>
      </c>
      <c r="BC80" s="24" t="s">
        <v>83</v>
      </c>
      <c r="BD80" s="25"/>
    </row>
    <row r="81" spans="2:90" ht="11.25" customHeight="1" thickBot="1">
      <c r="B81" s="1013"/>
      <c r="C81" s="1015"/>
      <c r="D81" s="1005"/>
      <c r="E81" s="1006"/>
      <c r="F81" s="1006"/>
      <c r="G81" s="1006"/>
      <c r="H81" s="1006"/>
      <c r="I81" s="1006"/>
      <c r="J81" s="1006"/>
      <c r="K81" s="1006"/>
      <c r="L81" s="1006"/>
      <c r="M81" s="1006"/>
      <c r="N81" s="1007"/>
      <c r="O81" s="1142"/>
      <c r="P81" s="1143"/>
      <c r="Q81" s="1143"/>
      <c r="R81" s="1143"/>
      <c r="S81" s="975"/>
      <c r="T81" s="1001"/>
      <c r="U81" s="952"/>
      <c r="V81" s="952"/>
      <c r="W81" s="952"/>
      <c r="X81" s="952"/>
      <c r="Y81" s="952"/>
      <c r="Z81" s="952"/>
      <c r="AA81" s="1145"/>
      <c r="AB81" s="1001"/>
      <c r="AC81" s="952"/>
      <c r="AD81" s="952"/>
      <c r="AE81" s="952"/>
      <c r="AF81" s="952"/>
      <c r="AG81" s="952"/>
      <c r="AH81" s="1146"/>
      <c r="AI81" s="1128"/>
      <c r="AJ81" s="952"/>
      <c r="AK81" s="952"/>
      <c r="AL81" s="1130"/>
      <c r="AM81" s="1128"/>
      <c r="AN81" s="952"/>
      <c r="AO81" s="952"/>
      <c r="AP81" s="1132"/>
      <c r="AQ81" s="995"/>
      <c r="AR81" s="995"/>
      <c r="AS81" s="995"/>
      <c r="AT81" s="995"/>
      <c r="AU81" s="995"/>
      <c r="AV81" s="952"/>
      <c r="AW81" s="952"/>
      <c r="AX81" s="952"/>
      <c r="AY81" s="952"/>
      <c r="AZ81" s="954"/>
      <c r="BA81" s="954"/>
      <c r="BB81" s="975"/>
      <c r="BC81" s="24"/>
      <c r="BD81" s="25" t="s">
        <v>25</v>
      </c>
    </row>
    <row r="82" spans="2:90" ht="11.25" customHeight="1">
      <c r="B82" s="1013"/>
      <c r="C82" s="1015"/>
      <c r="D82" s="1111"/>
      <c r="E82" s="1124" t="s">
        <v>84</v>
      </c>
      <c r="F82" s="1124"/>
      <c r="G82" s="1124"/>
      <c r="H82" s="1124"/>
      <c r="I82" s="1124"/>
      <c r="J82" s="1124"/>
      <c r="K82" s="1124"/>
      <c r="L82" s="1124"/>
      <c r="M82" s="1124"/>
      <c r="N82" s="1124"/>
      <c r="O82" s="1124"/>
      <c r="P82" s="1124"/>
      <c r="Q82" s="1124"/>
      <c r="R82" s="1124"/>
      <c r="S82" s="1124"/>
      <c r="T82" s="1124"/>
      <c r="U82" s="1124"/>
      <c r="V82" s="1124"/>
      <c r="W82" s="1124"/>
      <c r="X82" s="1124"/>
      <c r="Y82" s="1124"/>
      <c r="Z82" s="1124"/>
      <c r="AA82" s="1124"/>
      <c r="AB82" s="1124"/>
      <c r="AC82" s="1124"/>
      <c r="AD82" s="1124"/>
      <c r="AE82" s="1124"/>
      <c r="AF82" s="1124"/>
      <c r="AG82" s="1124"/>
      <c r="AH82" s="1124"/>
      <c r="AI82" s="1124"/>
      <c r="AJ82" s="1124"/>
      <c r="AK82" s="1124"/>
      <c r="AL82" s="1125"/>
      <c r="AM82" s="26"/>
      <c r="AN82" s="26"/>
      <c r="AO82" s="26"/>
      <c r="AP82" s="26"/>
      <c r="AQ82" s="26"/>
      <c r="AR82" s="26"/>
      <c r="AS82" s="26"/>
      <c r="AT82" s="26"/>
      <c r="AU82" s="26"/>
      <c r="AV82" s="961">
        <f>IF(AND(O78&gt;=1,O78&lt;=90),1,0)</f>
        <v>1</v>
      </c>
      <c r="AW82" s="961"/>
      <c r="AX82" s="961"/>
      <c r="AY82" s="961"/>
      <c r="AZ82" s="938" t="s">
        <v>26</v>
      </c>
      <c r="BA82" s="938"/>
      <c r="BB82" s="697" t="s">
        <v>85</v>
      </c>
    </row>
    <row r="83" spans="2:90" ht="11.25" customHeight="1">
      <c r="B83" s="1013"/>
      <c r="C83" s="1015"/>
      <c r="D83" s="335"/>
      <c r="E83" s="1126"/>
      <c r="F83" s="1126"/>
      <c r="G83" s="1126"/>
      <c r="H83" s="1126"/>
      <c r="I83" s="1126"/>
      <c r="J83" s="1126"/>
      <c r="K83" s="1126"/>
      <c r="L83" s="1126"/>
      <c r="M83" s="1126"/>
      <c r="N83" s="1126"/>
      <c r="O83" s="1126"/>
      <c r="P83" s="1126"/>
      <c r="Q83" s="1126"/>
      <c r="R83" s="1126"/>
      <c r="S83" s="1126"/>
      <c r="T83" s="1126"/>
      <c r="U83" s="1126"/>
      <c r="V83" s="1126"/>
      <c r="W83" s="1126"/>
      <c r="X83" s="1126"/>
      <c r="Y83" s="1126"/>
      <c r="Z83" s="1126"/>
      <c r="AA83" s="1126"/>
      <c r="AB83" s="1126"/>
      <c r="AC83" s="1126"/>
      <c r="AD83" s="1126"/>
      <c r="AE83" s="1126"/>
      <c r="AF83" s="1126"/>
      <c r="AG83" s="1126"/>
      <c r="AH83" s="1126"/>
      <c r="AI83" s="1126"/>
      <c r="AJ83" s="1126"/>
      <c r="AK83" s="1126"/>
      <c r="AL83" s="1127"/>
      <c r="AM83" s="27"/>
      <c r="AN83" s="27"/>
      <c r="AO83" s="27"/>
      <c r="AP83" s="27"/>
      <c r="AQ83" s="27"/>
      <c r="AR83" s="27"/>
      <c r="AS83" s="27"/>
      <c r="AT83" s="27"/>
      <c r="AU83" s="27"/>
      <c r="AV83" s="1103"/>
      <c r="AW83" s="1103"/>
      <c r="AX83" s="1103"/>
      <c r="AY83" s="1103"/>
      <c r="AZ83" s="704"/>
      <c r="BA83" s="704"/>
      <c r="BB83" s="705"/>
    </row>
    <row r="84" spans="2:90" ht="11.25" customHeight="1">
      <c r="B84" s="1013"/>
      <c r="C84" s="1015"/>
      <c r="D84" s="329"/>
      <c r="E84" s="966" t="s">
        <v>86</v>
      </c>
      <c r="F84" s="966"/>
      <c r="G84" s="966"/>
      <c r="H84" s="966"/>
      <c r="I84" s="966"/>
      <c r="J84" s="966"/>
      <c r="K84" s="966"/>
      <c r="L84" s="966"/>
      <c r="M84" s="966"/>
      <c r="N84" s="966"/>
      <c r="O84" s="966"/>
      <c r="P84" s="966"/>
      <c r="Q84" s="966"/>
      <c r="R84" s="966"/>
      <c r="S84" s="966"/>
      <c r="T84" s="966"/>
      <c r="U84" s="966"/>
      <c r="V84" s="966"/>
      <c r="W84" s="966"/>
      <c r="X84" s="966"/>
      <c r="Y84" s="966"/>
      <c r="Z84" s="966"/>
      <c r="AA84" s="966"/>
      <c r="AB84" s="966"/>
      <c r="AC84" s="966"/>
      <c r="AD84" s="966"/>
      <c r="AE84" s="966"/>
      <c r="AF84" s="966"/>
      <c r="AG84" s="966"/>
      <c r="AH84" s="966"/>
      <c r="AI84" s="966"/>
      <c r="AJ84" s="966"/>
      <c r="AK84" s="966"/>
      <c r="AL84" s="1100"/>
      <c r="AM84" s="28"/>
      <c r="AN84" s="28"/>
      <c r="AO84" s="28"/>
      <c r="AP84" s="28"/>
      <c r="AQ84" s="28"/>
      <c r="AR84" s="28"/>
      <c r="AS84" s="28"/>
      <c r="AT84" s="28"/>
      <c r="AU84" s="28"/>
      <c r="AV84" s="1103">
        <f>IF(AND((T78+AB78)&gt;=1),1,0)</f>
        <v>1</v>
      </c>
      <c r="AW84" s="1103"/>
      <c r="AX84" s="1103"/>
      <c r="AY84" s="1103"/>
      <c r="AZ84" s="694" t="s">
        <v>26</v>
      </c>
      <c r="BA84" s="694"/>
      <c r="BB84" s="695" t="s">
        <v>87</v>
      </c>
    </row>
    <row r="85" spans="2:90" ht="11.25" customHeight="1">
      <c r="B85" s="1013"/>
      <c r="C85" s="1015"/>
      <c r="D85" s="335"/>
      <c r="E85" s="967"/>
      <c r="F85" s="967"/>
      <c r="G85" s="967"/>
      <c r="H85" s="967"/>
      <c r="I85" s="967"/>
      <c r="J85" s="967"/>
      <c r="K85" s="967"/>
      <c r="L85" s="967"/>
      <c r="M85" s="967"/>
      <c r="N85" s="967"/>
      <c r="O85" s="967"/>
      <c r="P85" s="967"/>
      <c r="Q85" s="967"/>
      <c r="R85" s="967"/>
      <c r="S85" s="967"/>
      <c r="T85" s="967"/>
      <c r="U85" s="967"/>
      <c r="V85" s="967"/>
      <c r="W85" s="967"/>
      <c r="X85" s="967"/>
      <c r="Y85" s="967"/>
      <c r="Z85" s="967"/>
      <c r="AA85" s="967"/>
      <c r="AB85" s="967"/>
      <c r="AC85" s="967"/>
      <c r="AD85" s="967"/>
      <c r="AE85" s="967"/>
      <c r="AF85" s="967"/>
      <c r="AG85" s="967"/>
      <c r="AH85" s="967"/>
      <c r="AI85" s="967"/>
      <c r="AJ85" s="967"/>
      <c r="AK85" s="967"/>
      <c r="AL85" s="1114"/>
      <c r="AM85" s="27"/>
      <c r="AN85" s="27"/>
      <c r="AO85" s="27"/>
      <c r="AP85" s="27"/>
      <c r="AQ85" s="27"/>
      <c r="AR85" s="27"/>
      <c r="AS85" s="27"/>
      <c r="AT85" s="27"/>
      <c r="AU85" s="27"/>
      <c r="AV85" s="1103"/>
      <c r="AW85" s="1103"/>
      <c r="AX85" s="1103"/>
      <c r="AY85" s="1103"/>
      <c r="AZ85" s="704"/>
      <c r="BA85" s="704"/>
      <c r="BB85" s="705"/>
    </row>
    <row r="86" spans="2:90" ht="11.25" customHeight="1">
      <c r="B86" s="1013"/>
      <c r="C86" s="1015"/>
      <c r="D86" s="329"/>
      <c r="E86" s="966" t="s">
        <v>88</v>
      </c>
      <c r="F86" s="966"/>
      <c r="G86" s="966"/>
      <c r="H86" s="966"/>
      <c r="I86" s="966"/>
      <c r="J86" s="966"/>
      <c r="K86" s="966"/>
      <c r="L86" s="966"/>
      <c r="M86" s="966"/>
      <c r="N86" s="966"/>
      <c r="O86" s="966"/>
      <c r="P86" s="966"/>
      <c r="Q86" s="966"/>
      <c r="R86" s="966"/>
      <c r="S86" s="966"/>
      <c r="T86" s="966"/>
      <c r="U86" s="966"/>
      <c r="V86" s="966"/>
      <c r="W86" s="966"/>
      <c r="X86" s="966"/>
      <c r="Y86" s="966"/>
      <c r="Z86" s="966"/>
      <c r="AA86" s="966"/>
      <c r="AB86" s="966"/>
      <c r="AC86" s="966"/>
      <c r="AD86" s="966"/>
      <c r="AE86" s="966"/>
      <c r="AF86" s="966"/>
      <c r="AG86" s="966"/>
      <c r="AH86" s="966"/>
      <c r="AI86" s="966"/>
      <c r="AJ86" s="966"/>
      <c r="AK86" s="966"/>
      <c r="AL86" s="1100"/>
      <c r="AM86" s="28"/>
      <c r="AN86" s="28"/>
      <c r="AO86" s="28"/>
      <c r="AP86" s="28"/>
      <c r="AQ86" s="28"/>
      <c r="AR86" s="28"/>
      <c r="AS86" s="28"/>
      <c r="AT86" s="28"/>
      <c r="AU86" s="28"/>
      <c r="AV86" s="1118">
        <v>1</v>
      </c>
      <c r="AW86" s="1118"/>
      <c r="AX86" s="1118"/>
      <c r="AY86" s="1118"/>
      <c r="AZ86" s="694" t="s">
        <v>26</v>
      </c>
      <c r="BA86" s="694"/>
      <c r="BB86" s="695" t="s">
        <v>89</v>
      </c>
    </row>
    <row r="87" spans="2:90" ht="11.25" customHeight="1">
      <c r="B87" s="1013"/>
      <c r="C87" s="1015"/>
      <c r="D87" s="335"/>
      <c r="E87" s="967"/>
      <c r="F87" s="967"/>
      <c r="G87" s="967"/>
      <c r="H87" s="967"/>
      <c r="I87" s="967"/>
      <c r="J87" s="967"/>
      <c r="K87" s="967"/>
      <c r="L87" s="967"/>
      <c r="M87" s="967"/>
      <c r="N87" s="967"/>
      <c r="O87" s="967"/>
      <c r="P87" s="967"/>
      <c r="Q87" s="967"/>
      <c r="R87" s="967"/>
      <c r="S87" s="967"/>
      <c r="T87" s="967"/>
      <c r="U87" s="967"/>
      <c r="V87" s="967"/>
      <c r="W87" s="967"/>
      <c r="X87" s="967"/>
      <c r="Y87" s="967"/>
      <c r="Z87" s="967"/>
      <c r="AA87" s="967"/>
      <c r="AB87" s="967"/>
      <c r="AC87" s="967"/>
      <c r="AD87" s="967"/>
      <c r="AE87" s="967"/>
      <c r="AF87" s="967"/>
      <c r="AG87" s="967"/>
      <c r="AH87" s="967"/>
      <c r="AI87" s="967"/>
      <c r="AJ87" s="967"/>
      <c r="AK87" s="967"/>
      <c r="AL87" s="1114"/>
      <c r="AM87" s="27"/>
      <c r="AN87" s="27"/>
      <c r="AO87" s="27"/>
      <c r="AP87" s="27"/>
      <c r="AQ87" s="27"/>
      <c r="AR87" s="27"/>
      <c r="AS87" s="27"/>
      <c r="AT87" s="27"/>
      <c r="AU87" s="27"/>
      <c r="AV87" s="1118"/>
      <c r="AW87" s="1118"/>
      <c r="AX87" s="1118"/>
      <c r="AY87" s="1118"/>
      <c r="AZ87" s="704"/>
      <c r="BA87" s="704"/>
      <c r="BB87" s="705"/>
    </row>
    <row r="88" spans="2:90" ht="11.25" customHeight="1">
      <c r="B88" s="1013"/>
      <c r="C88" s="1015"/>
      <c r="D88" s="329"/>
      <c r="E88" s="966" t="s">
        <v>90</v>
      </c>
      <c r="F88" s="966"/>
      <c r="G88" s="966"/>
      <c r="H88" s="966"/>
      <c r="I88" s="966"/>
      <c r="J88" s="966"/>
      <c r="K88" s="966"/>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6"/>
      <c r="AI88" s="966"/>
      <c r="AJ88" s="966"/>
      <c r="AK88" s="966"/>
      <c r="AL88" s="1100"/>
      <c r="AM88" s="28"/>
      <c r="AN88" s="28"/>
      <c r="AO88" s="28"/>
      <c r="AP88" s="28"/>
      <c r="AQ88" s="28"/>
      <c r="AR88" s="28"/>
      <c r="AS88" s="28"/>
      <c r="AT88" s="28"/>
      <c r="AU88" s="28"/>
      <c r="AV88" s="1118">
        <v>0.5</v>
      </c>
      <c r="AW88" s="1118"/>
      <c r="AX88" s="1118"/>
      <c r="AY88" s="1118"/>
      <c r="AZ88" s="694" t="s">
        <v>26</v>
      </c>
      <c r="BA88" s="694"/>
      <c r="BB88" s="695" t="s">
        <v>91</v>
      </c>
    </row>
    <row r="89" spans="2:90" ht="11.25" customHeight="1">
      <c r="B89" s="1013"/>
      <c r="C89" s="1015"/>
      <c r="D89" s="335"/>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1114"/>
      <c r="AM89" s="27"/>
      <c r="AN89" s="27"/>
      <c r="AO89" s="27"/>
      <c r="AP89" s="27"/>
      <c r="AQ89" s="27"/>
      <c r="AR89" s="27"/>
      <c r="AS89" s="27"/>
      <c r="AT89" s="27"/>
      <c r="AU89" s="27"/>
      <c r="AV89" s="1118"/>
      <c r="AW89" s="1118"/>
      <c r="AX89" s="1118"/>
      <c r="AY89" s="1118"/>
      <c r="AZ89" s="704"/>
      <c r="BA89" s="704"/>
      <c r="BB89" s="705"/>
    </row>
    <row r="90" spans="2:90" ht="11.25" customHeight="1">
      <c r="B90" s="1013"/>
      <c r="C90" s="1015"/>
      <c r="D90" s="329" t="s">
        <v>92</v>
      </c>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1"/>
      <c r="AM90" s="1119"/>
      <c r="AN90" s="1119"/>
      <c r="AO90" s="1119"/>
      <c r="AP90" s="1119"/>
      <c r="AQ90" s="1119"/>
      <c r="AR90" s="1119"/>
      <c r="AS90" s="1119"/>
      <c r="AT90" s="1119"/>
      <c r="AU90" s="1119"/>
      <c r="AV90" s="1008">
        <f>AV80+AV82+AV84+AV86+AV88</f>
        <v>18.5</v>
      </c>
      <c r="AW90" s="1008"/>
      <c r="AX90" s="1008"/>
      <c r="AY90" s="1008"/>
      <c r="AZ90" s="696" t="s">
        <v>26</v>
      </c>
      <c r="BA90" s="696"/>
      <c r="BB90" s="697" t="s">
        <v>93</v>
      </c>
      <c r="BC90" s="24"/>
      <c r="BD90" s="25"/>
    </row>
    <row r="91" spans="2:90" ht="11.25" customHeight="1" thickBot="1">
      <c r="B91" s="1016"/>
      <c r="C91" s="1231"/>
      <c r="D91" s="1099"/>
      <c r="E91" s="995"/>
      <c r="F91" s="995"/>
      <c r="G91" s="995"/>
      <c r="H91" s="995"/>
      <c r="I91" s="995"/>
      <c r="J91" s="995"/>
      <c r="K91" s="995"/>
      <c r="L91" s="995"/>
      <c r="M91" s="995"/>
      <c r="N91" s="995"/>
      <c r="O91" s="995"/>
      <c r="P91" s="995"/>
      <c r="Q91" s="995"/>
      <c r="R91" s="995"/>
      <c r="S91" s="995"/>
      <c r="T91" s="995"/>
      <c r="U91" s="995"/>
      <c r="V91" s="995"/>
      <c r="W91" s="995"/>
      <c r="X91" s="995"/>
      <c r="Y91" s="995"/>
      <c r="Z91" s="995"/>
      <c r="AA91" s="995"/>
      <c r="AB91" s="995"/>
      <c r="AC91" s="995"/>
      <c r="AD91" s="995"/>
      <c r="AE91" s="995"/>
      <c r="AF91" s="995"/>
      <c r="AG91" s="995"/>
      <c r="AH91" s="995"/>
      <c r="AI91" s="995"/>
      <c r="AJ91" s="995"/>
      <c r="AK91" s="995"/>
      <c r="AL91" s="1093"/>
      <c r="AM91" s="1120"/>
      <c r="AN91" s="1120"/>
      <c r="AO91" s="1120"/>
      <c r="AP91" s="1120"/>
      <c r="AQ91" s="1120"/>
      <c r="AR91" s="1120"/>
      <c r="AS91" s="1120"/>
      <c r="AT91" s="1120"/>
      <c r="AU91" s="1120"/>
      <c r="AV91" s="1121"/>
      <c r="AW91" s="1121"/>
      <c r="AX91" s="1121"/>
      <c r="AY91" s="1121"/>
      <c r="AZ91" s="954"/>
      <c r="BA91" s="954"/>
      <c r="BB91" s="975"/>
      <c r="BC91" s="1106" t="s">
        <v>309</v>
      </c>
      <c r="BD91" s="1096"/>
      <c r="BE91" s="1096"/>
      <c r="BF91" s="1096"/>
      <c r="BG91" s="1096"/>
    </row>
    <row r="92" spans="2:90" ht="11.25" customHeight="1">
      <c r="B92" s="1107" t="s">
        <v>94</v>
      </c>
      <c r="C92" s="1108"/>
      <c r="D92" s="1111"/>
      <c r="E92" s="1112" t="s">
        <v>95</v>
      </c>
      <c r="F92" s="1112"/>
      <c r="G92" s="1112"/>
      <c r="H92" s="1112"/>
      <c r="I92" s="1112"/>
      <c r="J92" s="1112"/>
      <c r="K92" s="1112"/>
      <c r="L92" s="1112"/>
      <c r="M92" s="1112"/>
      <c r="N92" s="1112"/>
      <c r="O92" s="1112"/>
      <c r="P92" s="1112"/>
      <c r="Q92" s="1112"/>
      <c r="R92" s="1112"/>
      <c r="S92" s="1112"/>
      <c r="T92" s="1112"/>
      <c r="U92" s="1112"/>
      <c r="V92" s="1112"/>
      <c r="W92" s="1112"/>
      <c r="X92" s="1112"/>
      <c r="Y92" s="1112"/>
      <c r="Z92" s="1112"/>
      <c r="AA92" s="1112"/>
      <c r="AB92" s="1112"/>
      <c r="AC92" s="1112"/>
      <c r="AD92" s="1112"/>
      <c r="AE92" s="1112"/>
      <c r="AF92" s="1112"/>
      <c r="AG92" s="1112"/>
      <c r="AH92" s="1112"/>
      <c r="AI92" s="1112"/>
      <c r="AJ92" s="1112"/>
      <c r="AK92" s="1112"/>
      <c r="AL92" s="1113"/>
      <c r="AM92" s="1115">
        <v>1</v>
      </c>
      <c r="AN92" s="1115"/>
      <c r="AO92" s="1115"/>
      <c r="AP92" s="1115"/>
      <c r="AQ92" s="1115"/>
      <c r="AR92" s="1115"/>
      <c r="AS92" s="1115"/>
      <c r="AT92" s="1115"/>
      <c r="AU92" s="1115"/>
      <c r="AV92" s="1115"/>
      <c r="AW92" s="1115"/>
      <c r="AX92" s="1115"/>
      <c r="AY92" s="1115"/>
      <c r="AZ92" s="953" t="s">
        <v>26</v>
      </c>
      <c r="BA92" s="953"/>
      <c r="BB92" s="1117" t="s">
        <v>96</v>
      </c>
      <c r="BJ92" s="535" t="s">
        <v>97</v>
      </c>
      <c r="BK92" s="535"/>
      <c r="BL92" s="535"/>
      <c r="BM92" s="535"/>
      <c r="BN92" s="535"/>
      <c r="BO92" s="535"/>
      <c r="BP92" s="1098">
        <f>O49+O56+O63+O70+O74+O76</f>
        <v>255</v>
      </c>
      <c r="BQ92" s="1098"/>
      <c r="BR92" s="1098"/>
      <c r="BS92" s="1098"/>
      <c r="BT92" s="1098"/>
      <c r="BU92" s="1098"/>
      <c r="BV92" s="29"/>
      <c r="BW92" s="29"/>
      <c r="BX92" s="29"/>
      <c r="BY92" s="6"/>
      <c r="BZ92" s="6"/>
      <c r="CA92" s="6"/>
      <c r="CB92" s="6"/>
      <c r="CC92" s="6"/>
      <c r="CD92" s="6"/>
      <c r="CE92" s="6"/>
      <c r="CF92" s="6"/>
      <c r="CG92" s="6"/>
      <c r="CH92" s="6"/>
      <c r="CI92" s="6"/>
      <c r="CJ92" s="6"/>
    </row>
    <row r="93" spans="2:90" ht="11.25" customHeight="1">
      <c r="B93" s="1109"/>
      <c r="C93" s="1110"/>
      <c r="D93" s="542"/>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1114"/>
      <c r="AM93" s="1116"/>
      <c r="AN93" s="1116"/>
      <c r="AO93" s="1116"/>
      <c r="AP93" s="1116"/>
      <c r="AQ93" s="1116"/>
      <c r="AR93" s="1116"/>
      <c r="AS93" s="1116"/>
      <c r="AT93" s="1116"/>
      <c r="AU93" s="1116"/>
      <c r="AV93" s="1116"/>
      <c r="AW93" s="1116"/>
      <c r="AX93" s="1116"/>
      <c r="AY93" s="1116"/>
      <c r="AZ93" s="704"/>
      <c r="BA93" s="704"/>
      <c r="BB93" s="705"/>
      <c r="BJ93" s="535"/>
      <c r="BK93" s="535"/>
      <c r="BL93" s="535"/>
      <c r="BM93" s="535"/>
      <c r="BN93" s="535"/>
      <c r="BO93" s="535"/>
      <c r="BP93" s="1098"/>
      <c r="BQ93" s="1098"/>
      <c r="BR93" s="1098"/>
      <c r="BS93" s="1098"/>
      <c r="BT93" s="1098"/>
      <c r="BU93" s="1098"/>
      <c r="BV93" s="29"/>
      <c r="BW93" s="29"/>
      <c r="BX93" s="29"/>
      <c r="BY93" s="6"/>
      <c r="BZ93" s="6"/>
      <c r="CA93" s="6"/>
      <c r="CB93" s="6"/>
      <c r="CC93" s="6"/>
      <c r="CD93" s="6"/>
      <c r="CE93" s="6"/>
      <c r="CF93" s="6"/>
      <c r="CG93" s="6"/>
      <c r="CH93" s="6"/>
      <c r="CI93" s="6"/>
      <c r="CJ93" s="6"/>
    </row>
    <row r="94" spans="2:90" ht="11.25" customHeight="1">
      <c r="B94" s="1109"/>
      <c r="C94" s="1110"/>
      <c r="D94" s="329"/>
      <c r="E94" s="1105" t="s">
        <v>98</v>
      </c>
      <c r="F94" s="1105"/>
      <c r="G94" s="1105"/>
      <c r="H94" s="1105"/>
      <c r="I94" s="1105"/>
      <c r="J94" s="1105"/>
      <c r="K94" s="1105"/>
      <c r="L94" s="1105"/>
      <c r="M94" s="1105"/>
      <c r="N94" s="1105"/>
      <c r="O94" s="1105"/>
      <c r="P94" s="1105"/>
      <c r="Q94" s="1105"/>
      <c r="R94" s="1105"/>
      <c r="S94" s="1105"/>
      <c r="T94" s="1105"/>
      <c r="U94" s="30"/>
      <c r="V94" s="30"/>
      <c r="W94" s="958" t="s">
        <v>99</v>
      </c>
      <c r="X94" s="958"/>
      <c r="Y94" s="958"/>
      <c r="Z94" s="958"/>
      <c r="AA94" s="958"/>
      <c r="AB94" s="958"/>
      <c r="AC94" s="960">
        <f>LOOKUP(BP92,BJ96:BJ102,BK96:BK102)</f>
        <v>3.5</v>
      </c>
      <c r="AD94" s="960"/>
      <c r="AE94" s="960"/>
      <c r="AF94" s="960"/>
      <c r="AG94" s="958" t="s">
        <v>26</v>
      </c>
      <c r="AH94" s="958"/>
      <c r="AI94" s="30"/>
      <c r="AJ94" s="30"/>
      <c r="AK94" s="30"/>
      <c r="AL94" s="31"/>
      <c r="AM94" s="1103">
        <f>IF(BP94&gt;=AC94,AC94,IF(BP94&lt;3,ROUND(BP94,0),
IF(MOD(BP94,1)*10&lt;=2,ROUNDDOWN(BP94,0),
IF(MOD(BP94,1)*10&gt;=5,ROUNDUP(BP94,0),
ROUNDDOWN(BP94,0)+0.5))))</f>
        <v>3.5</v>
      </c>
      <c r="AN94" s="1103"/>
      <c r="AO94" s="1103"/>
      <c r="AP94" s="1103"/>
      <c r="AQ94" s="1103"/>
      <c r="AR94" s="1103"/>
      <c r="AS94" s="1103"/>
      <c r="AT94" s="1103"/>
      <c r="AU94" s="1103"/>
      <c r="AV94" s="1103"/>
      <c r="AW94" s="1103"/>
      <c r="AX94" s="1103"/>
      <c r="AY94" s="1103"/>
      <c r="AZ94" s="694" t="s">
        <v>26</v>
      </c>
      <c r="BA94" s="694"/>
      <c r="BB94" s="695" t="s">
        <v>100</v>
      </c>
      <c r="BJ94" s="1097" t="s">
        <v>101</v>
      </c>
      <c r="BK94" s="1097"/>
      <c r="BL94" s="1097"/>
      <c r="BM94" s="1097"/>
      <c r="BN94" s="1097"/>
      <c r="BO94" s="1097"/>
      <c r="BP94" s="1098">
        <f>IF(AY23-AV90-AM92-AQ117&lt;0,0,IF(AY23-AV90-AM92-AQ117&gt;=AC94,AC94,AY23-AV90-AM92-AQ117))</f>
        <v>3.5</v>
      </c>
      <c r="BQ94" s="1098"/>
      <c r="BR94" s="1098"/>
      <c r="BS94" s="1098"/>
      <c r="BT94" s="1098"/>
      <c r="BU94" s="1098"/>
    </row>
    <row r="95" spans="2:90" ht="11.25" customHeight="1">
      <c r="B95" s="1109"/>
      <c r="C95" s="1110"/>
      <c r="D95" s="539"/>
      <c r="E95" s="967"/>
      <c r="F95" s="967"/>
      <c r="G95" s="967"/>
      <c r="H95" s="967"/>
      <c r="I95" s="967"/>
      <c r="J95" s="967"/>
      <c r="K95" s="967"/>
      <c r="L95" s="967"/>
      <c r="M95" s="967"/>
      <c r="N95" s="967"/>
      <c r="O95" s="967"/>
      <c r="P95" s="967"/>
      <c r="Q95" s="967"/>
      <c r="R95" s="967"/>
      <c r="S95" s="967"/>
      <c r="T95" s="967"/>
      <c r="U95" s="32"/>
      <c r="V95" s="32"/>
      <c r="W95" s="959"/>
      <c r="X95" s="959"/>
      <c r="Y95" s="959"/>
      <c r="Z95" s="959"/>
      <c r="AA95" s="959"/>
      <c r="AB95" s="959"/>
      <c r="AC95" s="961"/>
      <c r="AD95" s="961"/>
      <c r="AE95" s="961"/>
      <c r="AF95" s="961"/>
      <c r="AG95" s="959"/>
      <c r="AH95" s="959"/>
      <c r="AI95" s="32"/>
      <c r="AJ95" s="32"/>
      <c r="AK95" s="32"/>
      <c r="AL95" s="33"/>
      <c r="AM95" s="1103"/>
      <c r="AN95" s="1103"/>
      <c r="AO95" s="1103"/>
      <c r="AP95" s="1103"/>
      <c r="AQ95" s="1103"/>
      <c r="AR95" s="1103"/>
      <c r="AS95" s="1103"/>
      <c r="AT95" s="1103"/>
      <c r="AU95" s="1103"/>
      <c r="AV95" s="1103"/>
      <c r="AW95" s="1103"/>
      <c r="AX95" s="1103"/>
      <c r="AY95" s="1103"/>
      <c r="AZ95" s="696"/>
      <c r="BA95" s="696"/>
      <c r="BB95" s="697"/>
      <c r="BJ95" s="1097"/>
      <c r="BK95" s="1097"/>
      <c r="BL95" s="1097"/>
      <c r="BM95" s="1097"/>
      <c r="BN95" s="1097"/>
      <c r="BO95" s="1097"/>
      <c r="BP95" s="1098"/>
      <c r="BQ95" s="1098"/>
      <c r="BR95" s="1098"/>
      <c r="BS95" s="1098"/>
      <c r="BT95" s="1098"/>
      <c r="BU95" s="1098"/>
      <c r="BV95" s="30"/>
      <c r="BW95" s="30"/>
      <c r="BX95" s="30"/>
      <c r="BY95" s="30"/>
      <c r="BZ95" s="30"/>
      <c r="CA95" s="30"/>
      <c r="CB95" s="30"/>
      <c r="CC95" s="30"/>
      <c r="CD95" s="30"/>
      <c r="CE95" s="30"/>
      <c r="CF95" s="30"/>
      <c r="CG95" s="30"/>
      <c r="CH95" s="30"/>
      <c r="CI95" s="30"/>
      <c r="CJ95" s="30"/>
      <c r="CK95" s="30"/>
      <c r="CL95" s="30"/>
    </row>
    <row r="96" spans="2:90" ht="11.25" customHeight="1">
      <c r="B96" s="1109"/>
      <c r="C96" s="1110"/>
      <c r="D96" s="329"/>
      <c r="E96" s="966" t="s">
        <v>102</v>
      </c>
      <c r="F96" s="966"/>
      <c r="G96" s="966"/>
      <c r="H96" s="966"/>
      <c r="I96" s="966"/>
      <c r="J96" s="966"/>
      <c r="K96" s="966"/>
      <c r="L96" s="966"/>
      <c r="M96" s="966"/>
      <c r="N96" s="966"/>
      <c r="O96" s="966"/>
      <c r="P96" s="966"/>
      <c r="Q96" s="966"/>
      <c r="R96" s="966"/>
      <c r="S96" s="966"/>
      <c r="T96" s="966"/>
      <c r="U96" s="966"/>
      <c r="V96" s="966"/>
      <c r="W96" s="966"/>
      <c r="X96" s="966"/>
      <c r="Y96" s="966"/>
      <c r="Z96" s="966"/>
      <c r="AA96" s="966"/>
      <c r="AB96" s="966"/>
      <c r="AC96" s="966"/>
      <c r="AD96" s="966"/>
      <c r="AE96" s="966"/>
      <c r="AF96" s="966"/>
      <c r="AG96" s="966"/>
      <c r="AH96" s="966"/>
      <c r="AI96" s="966"/>
      <c r="AJ96" s="966"/>
      <c r="AK96" s="966"/>
      <c r="AL96" s="1100"/>
      <c r="AM96" s="1103">
        <f>-(IF(AV90+AM92-AY20&lt;0,0,AV90+AM92-AY20))</f>
        <v>0</v>
      </c>
      <c r="AN96" s="1103"/>
      <c r="AO96" s="1103"/>
      <c r="AP96" s="1103"/>
      <c r="AQ96" s="1103"/>
      <c r="AR96" s="1103"/>
      <c r="AS96" s="1103"/>
      <c r="AT96" s="1103"/>
      <c r="AU96" s="1103"/>
      <c r="AV96" s="1103"/>
      <c r="AW96" s="1103"/>
      <c r="AX96" s="1103"/>
      <c r="AY96" s="1103"/>
      <c r="AZ96" s="694" t="s">
        <v>26</v>
      </c>
      <c r="BA96" s="694"/>
      <c r="BB96" s="695" t="s">
        <v>103</v>
      </c>
      <c r="BJ96" s="34">
        <v>1</v>
      </c>
      <c r="BK96" s="34">
        <v>1</v>
      </c>
    </row>
    <row r="97" spans="1:90" ht="11.25" customHeight="1" thickBot="1">
      <c r="B97" s="1109"/>
      <c r="C97" s="1110"/>
      <c r="D97" s="1099"/>
      <c r="E97" s="1101"/>
      <c r="F97" s="1101"/>
      <c r="G97" s="1101"/>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01"/>
      <c r="AL97" s="1102"/>
      <c r="AM97" s="1104"/>
      <c r="AN97" s="1104"/>
      <c r="AO97" s="1104"/>
      <c r="AP97" s="1104"/>
      <c r="AQ97" s="1104"/>
      <c r="AR97" s="1104"/>
      <c r="AS97" s="1104"/>
      <c r="AT97" s="1104"/>
      <c r="AU97" s="1104"/>
      <c r="AV97" s="1104"/>
      <c r="AW97" s="1104"/>
      <c r="AX97" s="1104"/>
      <c r="AY97" s="1104"/>
      <c r="AZ97" s="704"/>
      <c r="BA97" s="704"/>
      <c r="BB97" s="705"/>
      <c r="BJ97" s="35">
        <v>46</v>
      </c>
      <c r="BK97" s="36">
        <v>2</v>
      </c>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row>
    <row r="98" spans="1:90" ht="11.25" customHeight="1">
      <c r="B98" s="943" t="s">
        <v>104</v>
      </c>
      <c r="C98" s="1090"/>
      <c r="D98" s="1090"/>
      <c r="E98" s="1090"/>
      <c r="F98" s="1090"/>
      <c r="G98" s="1090"/>
      <c r="H98" s="1090"/>
      <c r="I98" s="1090"/>
      <c r="J98" s="1090"/>
      <c r="K98" s="1090"/>
      <c r="L98" s="1090"/>
      <c r="M98" s="1090"/>
      <c r="N98" s="1090"/>
      <c r="O98" s="1090"/>
      <c r="P98" s="1090"/>
      <c r="Q98" s="1090"/>
      <c r="R98" s="1090"/>
      <c r="S98" s="1090"/>
      <c r="T98" s="1090"/>
      <c r="U98" s="1090"/>
      <c r="V98" s="1090"/>
      <c r="W98" s="1090"/>
      <c r="X98" s="1090"/>
      <c r="Y98" s="1090"/>
      <c r="Z98" s="1090"/>
      <c r="AA98" s="1090"/>
      <c r="AB98" s="1090"/>
      <c r="AC98" s="1090"/>
      <c r="AD98" s="1090"/>
      <c r="AE98" s="1090"/>
      <c r="AF98" s="1090"/>
      <c r="AG98" s="1090"/>
      <c r="AH98" s="1090"/>
      <c r="AI98" s="1090"/>
      <c r="AJ98" s="1090"/>
      <c r="AK98" s="1090"/>
      <c r="AL98" s="1091"/>
      <c r="AM98" s="1094">
        <f>AV90+AM92+AM94+AM96</f>
        <v>23</v>
      </c>
      <c r="AN98" s="950"/>
      <c r="AO98" s="950"/>
      <c r="AP98" s="950"/>
      <c r="AQ98" s="950"/>
      <c r="AR98" s="950"/>
      <c r="AS98" s="950"/>
      <c r="AT98" s="950"/>
      <c r="AU98" s="950"/>
      <c r="AV98" s="950"/>
      <c r="AW98" s="950"/>
      <c r="AX98" s="950"/>
      <c r="AY98" s="950"/>
      <c r="AZ98" s="953" t="s">
        <v>26</v>
      </c>
      <c r="BA98" s="953"/>
      <c r="BB98" s="955" t="s">
        <v>105</v>
      </c>
      <c r="BJ98" s="35">
        <v>151</v>
      </c>
      <c r="BK98" s="36">
        <v>3</v>
      </c>
    </row>
    <row r="99" spans="1:90" ht="11.25" customHeight="1" thickBot="1">
      <c r="B99" s="1092"/>
      <c r="C99" s="995"/>
      <c r="D99" s="995"/>
      <c r="E99" s="995"/>
      <c r="F99" s="995"/>
      <c r="G99" s="995"/>
      <c r="H99" s="995"/>
      <c r="I99" s="995"/>
      <c r="J99" s="995"/>
      <c r="K99" s="995"/>
      <c r="L99" s="995"/>
      <c r="M99" s="995"/>
      <c r="N99" s="995"/>
      <c r="O99" s="995"/>
      <c r="P99" s="995"/>
      <c r="Q99" s="995"/>
      <c r="R99" s="995"/>
      <c r="S99" s="995"/>
      <c r="T99" s="995"/>
      <c r="U99" s="995"/>
      <c r="V99" s="995"/>
      <c r="W99" s="995"/>
      <c r="X99" s="995"/>
      <c r="Y99" s="995"/>
      <c r="Z99" s="995"/>
      <c r="AA99" s="995"/>
      <c r="AB99" s="995"/>
      <c r="AC99" s="995"/>
      <c r="AD99" s="995"/>
      <c r="AE99" s="995"/>
      <c r="AF99" s="995"/>
      <c r="AG99" s="995"/>
      <c r="AH99" s="995"/>
      <c r="AI99" s="995"/>
      <c r="AJ99" s="995"/>
      <c r="AK99" s="995"/>
      <c r="AL99" s="1093"/>
      <c r="AM99" s="952"/>
      <c r="AN99" s="952"/>
      <c r="AO99" s="952"/>
      <c r="AP99" s="952"/>
      <c r="AQ99" s="952"/>
      <c r="AR99" s="952"/>
      <c r="AS99" s="952"/>
      <c r="AT99" s="952"/>
      <c r="AU99" s="952"/>
      <c r="AV99" s="952"/>
      <c r="AW99" s="952"/>
      <c r="AX99" s="952"/>
      <c r="AY99" s="952"/>
      <c r="AZ99" s="954"/>
      <c r="BA99" s="954"/>
      <c r="BB99" s="956"/>
      <c r="BC99" s="1095"/>
      <c r="BD99" s="1096"/>
      <c r="BE99" s="1096"/>
      <c r="BF99" s="1096"/>
      <c r="BG99" s="1096"/>
      <c r="BJ99" s="35">
        <v>241</v>
      </c>
      <c r="BK99" s="37">
        <v>3.5</v>
      </c>
    </row>
    <row r="100" spans="1:90"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941" t="s">
        <v>310</v>
      </c>
      <c r="AN100" s="941"/>
      <c r="AO100" s="941"/>
      <c r="AP100" s="941"/>
      <c r="AQ100" s="941"/>
      <c r="AR100" s="941"/>
      <c r="AS100" s="941"/>
      <c r="AT100" s="941"/>
      <c r="AU100" s="941"/>
      <c r="AV100" s="941"/>
      <c r="AW100" s="941"/>
      <c r="AX100" s="941"/>
      <c r="AY100" s="941"/>
      <c r="AZ100" s="941"/>
      <c r="BA100" s="941"/>
      <c r="BB100" s="941"/>
      <c r="BC100" s="941"/>
      <c r="BD100" s="941"/>
      <c r="BE100" s="941"/>
      <c r="BF100" s="941"/>
      <c r="BG100" s="38"/>
      <c r="BJ100" s="35">
        <v>271</v>
      </c>
      <c r="BK100" s="36">
        <v>5</v>
      </c>
    </row>
    <row r="101" spans="1:90"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39"/>
      <c r="AN101" s="39"/>
      <c r="AO101" s="39"/>
      <c r="AP101" s="39"/>
      <c r="AQ101" s="39"/>
      <c r="AR101" s="39"/>
      <c r="AS101" s="39"/>
      <c r="AT101" s="39"/>
      <c r="AU101" s="39"/>
      <c r="AV101" s="39"/>
      <c r="AW101" s="39"/>
      <c r="AX101" s="39"/>
      <c r="AY101" s="39"/>
      <c r="AZ101" s="39"/>
      <c r="BA101" s="39"/>
      <c r="BB101" s="39"/>
      <c r="BC101" s="39"/>
      <c r="BD101" s="39"/>
      <c r="BE101" s="39"/>
      <c r="BF101" s="39"/>
      <c r="BG101" s="38"/>
      <c r="BJ101" s="35">
        <v>301</v>
      </c>
      <c r="BK101" s="36">
        <v>6</v>
      </c>
    </row>
    <row r="102" spans="1:90" ht="15" customHeight="1">
      <c r="A102" s="2" t="s">
        <v>106</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1"/>
      <c r="AH102" s="41"/>
      <c r="AI102" s="41"/>
      <c r="AJ102" s="41"/>
      <c r="AK102" s="41"/>
      <c r="AL102" s="41"/>
      <c r="AM102" s="41"/>
      <c r="AN102" s="41"/>
      <c r="AO102" s="41"/>
      <c r="AP102" s="41"/>
      <c r="AQ102" s="41"/>
      <c r="BJ102" s="35">
        <v>451</v>
      </c>
      <c r="BK102" s="36">
        <v>8</v>
      </c>
    </row>
    <row r="103" spans="1:90" ht="15" customHeight="1">
      <c r="B103" s="347" t="s">
        <v>44</v>
      </c>
      <c r="C103" s="538"/>
      <c r="D103" s="329" t="s">
        <v>107</v>
      </c>
      <c r="E103" s="537"/>
      <c r="F103" s="537"/>
      <c r="G103" s="537"/>
      <c r="H103" s="537"/>
      <c r="I103" s="538"/>
      <c r="J103" s="329" t="s">
        <v>46</v>
      </c>
      <c r="K103" s="537"/>
      <c r="L103" s="537"/>
      <c r="M103" s="537"/>
      <c r="N103" s="538"/>
      <c r="O103" s="347" t="s">
        <v>108</v>
      </c>
      <c r="P103" s="526"/>
      <c r="Q103" s="526"/>
      <c r="R103" s="1086"/>
      <c r="S103" s="1067" t="s">
        <v>109</v>
      </c>
      <c r="T103" s="1068"/>
      <c r="U103" s="1068"/>
      <c r="V103" s="1068"/>
      <c r="W103" s="1068"/>
      <c r="X103" s="1068"/>
      <c r="Y103" s="1068"/>
      <c r="Z103" s="1068"/>
      <c r="AA103" s="1068"/>
      <c r="AB103" s="1069"/>
      <c r="AC103" s="347" t="s">
        <v>108</v>
      </c>
      <c r="AD103" s="526"/>
      <c r="AE103" s="526"/>
      <c r="AF103" s="1086"/>
      <c r="AG103" s="1067" t="s">
        <v>110</v>
      </c>
      <c r="AH103" s="1068"/>
      <c r="AI103" s="1068"/>
      <c r="AJ103" s="1068"/>
      <c r="AK103" s="1068"/>
      <c r="AL103" s="1068"/>
      <c r="AM103" s="1068"/>
      <c r="AN103" s="1068"/>
      <c r="AO103" s="1068"/>
      <c r="AP103" s="1069"/>
      <c r="AQ103" s="1072" t="s">
        <v>111</v>
      </c>
      <c r="AR103" s="1068"/>
      <c r="AS103" s="1068"/>
      <c r="AT103" s="1068"/>
      <c r="AU103" s="1068"/>
      <c r="AV103" s="1068"/>
      <c r="AW103" s="1068"/>
      <c r="AX103" s="1069"/>
    </row>
    <row r="104" spans="1:90" ht="15" customHeight="1">
      <c r="B104" s="539"/>
      <c r="C104" s="541"/>
      <c r="D104" s="539"/>
      <c r="E104" s="540"/>
      <c r="F104" s="540"/>
      <c r="G104" s="540"/>
      <c r="H104" s="540"/>
      <c r="I104" s="541"/>
      <c r="J104" s="539"/>
      <c r="K104" s="540"/>
      <c r="L104" s="540"/>
      <c r="M104" s="540"/>
      <c r="N104" s="541"/>
      <c r="O104" s="528"/>
      <c r="P104" s="529"/>
      <c r="Q104" s="529"/>
      <c r="R104" s="1087"/>
      <c r="S104" s="1070"/>
      <c r="T104" s="958"/>
      <c r="U104" s="958"/>
      <c r="V104" s="958"/>
      <c r="W104" s="958"/>
      <c r="X104" s="958"/>
      <c r="Y104" s="958"/>
      <c r="Z104" s="958"/>
      <c r="AA104" s="958"/>
      <c r="AB104" s="1071"/>
      <c r="AC104" s="528"/>
      <c r="AD104" s="529"/>
      <c r="AE104" s="529"/>
      <c r="AF104" s="1087"/>
      <c r="AG104" s="1070"/>
      <c r="AH104" s="958"/>
      <c r="AI104" s="958"/>
      <c r="AJ104" s="958"/>
      <c r="AK104" s="958"/>
      <c r="AL104" s="958"/>
      <c r="AM104" s="958"/>
      <c r="AN104" s="958"/>
      <c r="AO104" s="958"/>
      <c r="AP104" s="1071"/>
      <c r="AQ104" s="1073"/>
      <c r="AR104" s="958"/>
      <c r="AS104" s="958"/>
      <c r="AT104" s="958"/>
      <c r="AU104" s="958"/>
      <c r="AV104" s="958"/>
      <c r="AW104" s="958"/>
      <c r="AX104" s="1071"/>
    </row>
    <row r="105" spans="1:90" ht="15" customHeight="1">
      <c r="B105" s="539"/>
      <c r="C105" s="541"/>
      <c r="D105" s="539"/>
      <c r="E105" s="540"/>
      <c r="F105" s="540"/>
      <c r="G105" s="540"/>
      <c r="H105" s="540"/>
      <c r="I105" s="541"/>
      <c r="J105" s="539"/>
      <c r="K105" s="540"/>
      <c r="L105" s="540"/>
      <c r="M105" s="540"/>
      <c r="N105" s="541"/>
      <c r="O105" s="528"/>
      <c r="P105" s="529"/>
      <c r="Q105" s="529"/>
      <c r="R105" s="1087"/>
      <c r="S105" s="1077" t="s">
        <v>55</v>
      </c>
      <c r="T105" s="529"/>
      <c r="U105" s="529"/>
      <c r="V105" s="529"/>
      <c r="W105" s="529"/>
      <c r="X105" s="529"/>
      <c r="Y105" s="529"/>
      <c r="Z105" s="529"/>
      <c r="AA105" s="529"/>
      <c r="AB105" s="530"/>
      <c r="AC105" s="528"/>
      <c r="AD105" s="529"/>
      <c r="AE105" s="529"/>
      <c r="AF105" s="1087"/>
      <c r="AG105" s="1077" t="s">
        <v>55</v>
      </c>
      <c r="AH105" s="529"/>
      <c r="AI105" s="529"/>
      <c r="AJ105" s="529"/>
      <c r="AK105" s="529"/>
      <c r="AL105" s="529"/>
      <c r="AM105" s="529"/>
      <c r="AN105" s="529"/>
      <c r="AO105" s="529"/>
      <c r="AP105" s="530"/>
      <c r="AQ105" s="1073"/>
      <c r="AR105" s="958"/>
      <c r="AS105" s="958"/>
      <c r="AT105" s="958"/>
      <c r="AU105" s="958"/>
      <c r="AV105" s="958"/>
      <c r="AW105" s="958"/>
      <c r="AX105" s="1071"/>
    </row>
    <row r="106" spans="1:90" ht="15" customHeight="1" thickBot="1">
      <c r="B106" s="1083"/>
      <c r="C106" s="1084"/>
      <c r="D106" s="1083"/>
      <c r="E106" s="1085"/>
      <c r="F106" s="1085"/>
      <c r="G106" s="1085"/>
      <c r="H106" s="1085"/>
      <c r="I106" s="1084"/>
      <c r="J106" s="1083"/>
      <c r="K106" s="1085"/>
      <c r="L106" s="1085"/>
      <c r="M106" s="1085"/>
      <c r="N106" s="1084"/>
      <c r="O106" s="1088"/>
      <c r="P106" s="666"/>
      <c r="Q106" s="666"/>
      <c r="R106" s="1089"/>
      <c r="S106" s="1078"/>
      <c r="T106" s="666"/>
      <c r="U106" s="666"/>
      <c r="V106" s="666"/>
      <c r="W106" s="666"/>
      <c r="X106" s="666"/>
      <c r="Y106" s="666"/>
      <c r="Z106" s="666"/>
      <c r="AA106" s="666"/>
      <c r="AB106" s="667"/>
      <c r="AC106" s="1088"/>
      <c r="AD106" s="666"/>
      <c r="AE106" s="666"/>
      <c r="AF106" s="1089"/>
      <c r="AG106" s="1078"/>
      <c r="AH106" s="666"/>
      <c r="AI106" s="666"/>
      <c r="AJ106" s="666"/>
      <c r="AK106" s="666"/>
      <c r="AL106" s="666"/>
      <c r="AM106" s="666"/>
      <c r="AN106" s="666"/>
      <c r="AO106" s="666"/>
      <c r="AP106" s="667"/>
      <c r="AQ106" s="1074"/>
      <c r="AR106" s="1075"/>
      <c r="AS106" s="1075"/>
      <c r="AT106" s="1075"/>
      <c r="AU106" s="1075"/>
      <c r="AV106" s="1075"/>
      <c r="AW106" s="1075"/>
      <c r="AX106" s="1076"/>
    </row>
    <row r="107" spans="1:90" ht="15" customHeight="1" thickTop="1">
      <c r="B107" s="1011" t="s">
        <v>112</v>
      </c>
      <c r="C107" s="1012"/>
      <c r="D107" s="1036" t="s">
        <v>59</v>
      </c>
      <c r="E107" s="1079"/>
      <c r="F107" s="1079"/>
      <c r="G107" s="1079"/>
      <c r="H107" s="1079"/>
      <c r="I107" s="1080"/>
      <c r="J107" s="1081" t="s">
        <v>60</v>
      </c>
      <c r="K107" s="1065"/>
      <c r="L107" s="1065"/>
      <c r="M107" s="1065"/>
      <c r="N107" s="1082"/>
      <c r="O107" s="1033">
        <f>T38+X38+AB38+AE38+AI38</f>
        <v>3</v>
      </c>
      <c r="P107" s="1034"/>
      <c r="Q107" s="1034"/>
      <c r="R107" s="1035"/>
      <c r="S107" s="1064" t="s">
        <v>61</v>
      </c>
      <c r="T107" s="1065"/>
      <c r="U107" s="1065"/>
      <c r="V107" s="1065"/>
      <c r="W107" s="1065"/>
      <c r="X107" s="1066">
        <f>ROUNDDOWN(O107/3,1)</f>
        <v>1</v>
      </c>
      <c r="Y107" s="1066"/>
      <c r="Z107" s="1066"/>
      <c r="AA107" s="1063" t="s">
        <v>26</v>
      </c>
      <c r="AB107" s="541"/>
      <c r="AC107" s="1033">
        <f>O107</f>
        <v>3</v>
      </c>
      <c r="AD107" s="1034"/>
      <c r="AE107" s="1034"/>
      <c r="AF107" s="1035"/>
      <c r="AG107" s="1064" t="s">
        <v>61</v>
      </c>
      <c r="AH107" s="1065"/>
      <c r="AI107" s="1065"/>
      <c r="AJ107" s="1065"/>
      <c r="AK107" s="1065"/>
      <c r="AL107" s="1066">
        <f>ROUNDDOWN(AC107/3,1)</f>
        <v>1</v>
      </c>
      <c r="AM107" s="1066"/>
      <c r="AN107" s="1066"/>
      <c r="AO107" s="1063" t="s">
        <v>26</v>
      </c>
      <c r="AP107" s="541"/>
      <c r="AQ107" s="1052" t="s">
        <v>115</v>
      </c>
      <c r="AR107" s="1053"/>
      <c r="AS107" s="1053"/>
      <c r="AT107" s="1053"/>
      <c r="AU107" s="1053"/>
      <c r="AV107" s="1053"/>
      <c r="AW107" s="1053"/>
      <c r="AX107" s="1054"/>
    </row>
    <row r="108" spans="1:90" ht="15" customHeight="1">
      <c r="B108" s="1013"/>
      <c r="C108" s="1014"/>
      <c r="D108" s="1030"/>
      <c r="E108" s="1031"/>
      <c r="F108" s="1031"/>
      <c r="G108" s="1031"/>
      <c r="H108" s="1031"/>
      <c r="I108" s="1032"/>
      <c r="J108" s="335"/>
      <c r="K108" s="336"/>
      <c r="L108" s="336"/>
      <c r="M108" s="336"/>
      <c r="N108" s="337"/>
      <c r="O108" s="1020"/>
      <c r="P108" s="1021"/>
      <c r="Q108" s="1021"/>
      <c r="R108" s="1022"/>
      <c r="S108" s="1024"/>
      <c r="T108" s="336"/>
      <c r="U108" s="336"/>
      <c r="V108" s="336"/>
      <c r="W108" s="336"/>
      <c r="X108" s="1008"/>
      <c r="Y108" s="1008"/>
      <c r="Z108" s="1008"/>
      <c r="AA108" s="818"/>
      <c r="AB108" s="544"/>
      <c r="AC108" s="1020"/>
      <c r="AD108" s="1021"/>
      <c r="AE108" s="1021"/>
      <c r="AF108" s="1022"/>
      <c r="AG108" s="1024"/>
      <c r="AH108" s="336"/>
      <c r="AI108" s="336"/>
      <c r="AJ108" s="336"/>
      <c r="AK108" s="336"/>
      <c r="AL108" s="1008"/>
      <c r="AM108" s="1008"/>
      <c r="AN108" s="1008"/>
      <c r="AO108" s="818"/>
      <c r="AP108" s="544"/>
      <c r="AQ108" s="1055"/>
      <c r="AR108" s="1056"/>
      <c r="AS108" s="1056"/>
      <c r="AT108" s="1056"/>
      <c r="AU108" s="1056"/>
      <c r="AV108" s="1056"/>
      <c r="AW108" s="1056"/>
      <c r="AX108" s="1057"/>
    </row>
    <row r="109" spans="1:90" ht="15" customHeight="1">
      <c r="B109" s="1013"/>
      <c r="C109" s="1014"/>
      <c r="D109" s="1002" t="s">
        <v>62</v>
      </c>
      <c r="E109" s="1028"/>
      <c r="F109" s="1028"/>
      <c r="G109" s="1028"/>
      <c r="H109" s="1028"/>
      <c r="I109" s="1029"/>
      <c r="J109" s="329" t="s">
        <v>60</v>
      </c>
      <c r="K109" s="330"/>
      <c r="L109" s="330"/>
      <c r="M109" s="330"/>
      <c r="N109" s="331"/>
      <c r="O109" s="1018">
        <f>T40+X40+AB40+AE40+AI40</f>
        <v>8</v>
      </c>
      <c r="P109" s="1000"/>
      <c r="Q109" s="1000"/>
      <c r="R109" s="1019"/>
      <c r="S109" s="993" t="s">
        <v>116</v>
      </c>
      <c r="T109" s="330"/>
      <c r="U109" s="330"/>
      <c r="V109" s="330"/>
      <c r="W109" s="330"/>
      <c r="X109" s="1008">
        <f>ROUNDDOWN(O109/4,1)</f>
        <v>2</v>
      </c>
      <c r="Y109" s="1008"/>
      <c r="Z109" s="1008"/>
      <c r="AA109" s="818" t="s">
        <v>26</v>
      </c>
      <c r="AB109" s="538"/>
      <c r="AC109" s="999">
        <f>O109+O111</f>
        <v>18</v>
      </c>
      <c r="AD109" s="1000"/>
      <c r="AE109" s="1000"/>
      <c r="AF109" s="1019"/>
      <c r="AG109" s="993" t="s">
        <v>63</v>
      </c>
      <c r="AH109" s="330"/>
      <c r="AI109" s="330"/>
      <c r="AJ109" s="330"/>
      <c r="AK109" s="330"/>
      <c r="AL109" s="1025">
        <f>ROUNDDOWN(AC109/6,1)</f>
        <v>3</v>
      </c>
      <c r="AM109" s="1025"/>
      <c r="AN109" s="1025"/>
      <c r="AO109" s="694" t="s">
        <v>26</v>
      </c>
      <c r="AP109" s="538"/>
      <c r="AQ109" s="1055"/>
      <c r="AR109" s="1056"/>
      <c r="AS109" s="1056"/>
      <c r="AT109" s="1056"/>
      <c r="AU109" s="1056"/>
      <c r="AV109" s="1056"/>
      <c r="AW109" s="1056"/>
      <c r="AX109" s="1057"/>
    </row>
    <row r="110" spans="1:90" ht="15" customHeight="1">
      <c r="B110" s="1013"/>
      <c r="C110" s="1014"/>
      <c r="D110" s="1030"/>
      <c r="E110" s="1031"/>
      <c r="F110" s="1031"/>
      <c r="G110" s="1031"/>
      <c r="H110" s="1031"/>
      <c r="I110" s="1032"/>
      <c r="J110" s="335"/>
      <c r="K110" s="336"/>
      <c r="L110" s="336"/>
      <c r="M110" s="336"/>
      <c r="N110" s="337"/>
      <c r="O110" s="1020"/>
      <c r="P110" s="1021"/>
      <c r="Q110" s="1021"/>
      <c r="R110" s="1022"/>
      <c r="S110" s="1024"/>
      <c r="T110" s="336"/>
      <c r="U110" s="336"/>
      <c r="V110" s="336"/>
      <c r="W110" s="336"/>
      <c r="X110" s="1008"/>
      <c r="Y110" s="1008"/>
      <c r="Z110" s="1008"/>
      <c r="AA110" s="818"/>
      <c r="AB110" s="544"/>
      <c r="AC110" s="1061"/>
      <c r="AD110" s="1034"/>
      <c r="AE110" s="1034"/>
      <c r="AF110" s="1035"/>
      <c r="AG110" s="1023"/>
      <c r="AH110" s="333"/>
      <c r="AI110" s="333"/>
      <c r="AJ110" s="333"/>
      <c r="AK110" s="333"/>
      <c r="AL110" s="1026"/>
      <c r="AM110" s="1026"/>
      <c r="AN110" s="1026"/>
      <c r="AO110" s="696"/>
      <c r="AP110" s="541"/>
      <c r="AQ110" s="1055"/>
      <c r="AR110" s="1056"/>
      <c r="AS110" s="1056"/>
      <c r="AT110" s="1056"/>
      <c r="AU110" s="1056"/>
      <c r="AV110" s="1056"/>
      <c r="AW110" s="1056"/>
      <c r="AX110" s="1057"/>
    </row>
    <row r="111" spans="1:90" ht="15" customHeight="1">
      <c r="B111" s="1013"/>
      <c r="C111" s="1014"/>
      <c r="D111" s="1002" t="s">
        <v>64</v>
      </c>
      <c r="E111" s="1028"/>
      <c r="F111" s="1028"/>
      <c r="G111" s="1028"/>
      <c r="H111" s="1028"/>
      <c r="I111" s="1029"/>
      <c r="J111" s="329" t="s">
        <v>60</v>
      </c>
      <c r="K111" s="330"/>
      <c r="L111" s="330"/>
      <c r="M111" s="330"/>
      <c r="N111" s="331"/>
      <c r="O111" s="1018">
        <f>T42+X42+AB42+AE42+AI42</f>
        <v>10</v>
      </c>
      <c r="P111" s="1000"/>
      <c r="Q111" s="1000"/>
      <c r="R111" s="1019"/>
      <c r="S111" s="993" t="s">
        <v>118</v>
      </c>
      <c r="T111" s="330"/>
      <c r="U111" s="330"/>
      <c r="V111" s="330"/>
      <c r="W111" s="330"/>
      <c r="X111" s="1008">
        <f>ROUNDDOWN(O111/5,1)</f>
        <v>2</v>
      </c>
      <c r="Y111" s="1008"/>
      <c r="Z111" s="1008"/>
      <c r="AA111" s="818" t="s">
        <v>26</v>
      </c>
      <c r="AB111" s="538"/>
      <c r="AC111" s="1061"/>
      <c r="AD111" s="1034"/>
      <c r="AE111" s="1034"/>
      <c r="AF111" s="1035"/>
      <c r="AG111" s="1023"/>
      <c r="AH111" s="333"/>
      <c r="AI111" s="333"/>
      <c r="AJ111" s="333"/>
      <c r="AK111" s="333"/>
      <c r="AL111" s="1026"/>
      <c r="AM111" s="1026"/>
      <c r="AN111" s="1026"/>
      <c r="AO111" s="696"/>
      <c r="AP111" s="541"/>
      <c r="AQ111" s="1055"/>
      <c r="AR111" s="1056"/>
      <c r="AS111" s="1056"/>
      <c r="AT111" s="1056"/>
      <c r="AU111" s="1056"/>
      <c r="AV111" s="1056"/>
      <c r="AW111" s="1056"/>
      <c r="AX111" s="1057"/>
    </row>
    <row r="112" spans="1:90" ht="15" customHeight="1" thickBot="1">
      <c r="B112" s="1013"/>
      <c r="C112" s="1014"/>
      <c r="D112" s="1030"/>
      <c r="E112" s="1031"/>
      <c r="F112" s="1031"/>
      <c r="G112" s="1031"/>
      <c r="H112" s="1031"/>
      <c r="I112" s="1032"/>
      <c r="J112" s="335"/>
      <c r="K112" s="336"/>
      <c r="L112" s="336"/>
      <c r="M112" s="336"/>
      <c r="N112" s="337"/>
      <c r="O112" s="1020"/>
      <c r="P112" s="1021"/>
      <c r="Q112" s="1021"/>
      <c r="R112" s="1022"/>
      <c r="S112" s="1024"/>
      <c r="T112" s="336"/>
      <c r="U112" s="336"/>
      <c r="V112" s="336"/>
      <c r="W112" s="336"/>
      <c r="X112" s="1008"/>
      <c r="Y112" s="1008"/>
      <c r="Z112" s="1008"/>
      <c r="AA112" s="818"/>
      <c r="AB112" s="544"/>
      <c r="AC112" s="1062"/>
      <c r="AD112" s="1021"/>
      <c r="AE112" s="1021"/>
      <c r="AF112" s="1022"/>
      <c r="AG112" s="1024"/>
      <c r="AH112" s="333"/>
      <c r="AI112" s="333"/>
      <c r="AJ112" s="333"/>
      <c r="AK112" s="336"/>
      <c r="AL112" s="1027"/>
      <c r="AM112" s="1027"/>
      <c r="AN112" s="1027"/>
      <c r="AO112" s="704"/>
      <c r="AP112" s="544"/>
      <c r="AQ112" s="1055"/>
      <c r="AR112" s="1056"/>
      <c r="AS112" s="1056"/>
      <c r="AT112" s="1056"/>
      <c r="AU112" s="1056"/>
      <c r="AV112" s="1056"/>
      <c r="AW112" s="1056"/>
      <c r="AX112" s="1057"/>
    </row>
    <row r="113" spans="1:90" ht="15" customHeight="1">
      <c r="B113" s="1013"/>
      <c r="C113" s="1015"/>
      <c r="D113" s="1002" t="s">
        <v>69</v>
      </c>
      <c r="E113" s="1003"/>
      <c r="F113" s="1003"/>
      <c r="G113" s="1003"/>
      <c r="H113" s="1003"/>
      <c r="I113" s="1004"/>
      <c r="J113" s="714" t="s">
        <v>71</v>
      </c>
      <c r="K113" s="694"/>
      <c r="L113" s="694"/>
      <c r="M113" s="694"/>
      <c r="N113" s="695"/>
      <c r="O113" s="1018">
        <f>T49+X49+AB49+AE49+AI49+T56+X56+AB56+AE56+AI56+T63+X63+AB63+AE63+AI63+T70+X70+AB70+AE70+AI70</f>
        <v>15</v>
      </c>
      <c r="P113" s="1000"/>
      <c r="Q113" s="1000"/>
      <c r="R113" s="1019"/>
      <c r="S113" s="993" t="s">
        <v>70</v>
      </c>
      <c r="T113" s="330"/>
      <c r="U113" s="330"/>
      <c r="V113" s="330"/>
      <c r="W113" s="330"/>
      <c r="X113" s="1008">
        <f>ROUNDDOWN(O113/15,1)</f>
        <v>1</v>
      </c>
      <c r="Y113" s="1008"/>
      <c r="Z113" s="1008"/>
      <c r="AA113" s="818" t="s">
        <v>26</v>
      </c>
      <c r="AB113" s="538"/>
      <c r="AC113" s="1018">
        <f>O113</f>
        <v>15</v>
      </c>
      <c r="AD113" s="1000"/>
      <c r="AE113" s="1000"/>
      <c r="AF113" s="1019"/>
      <c r="AG113" s="1042" t="s">
        <v>120</v>
      </c>
      <c r="AH113" s="1044">
        <v>20</v>
      </c>
      <c r="AI113" s="1045"/>
      <c r="AJ113" s="1046"/>
      <c r="AK113" s="1050" t="s">
        <v>121</v>
      </c>
      <c r="AL113" s="1008">
        <f>ROUNDDOWN(AC113/AH113,1)</f>
        <v>0.7</v>
      </c>
      <c r="AM113" s="1008"/>
      <c r="AN113" s="1008"/>
      <c r="AO113" s="818" t="s">
        <v>26</v>
      </c>
      <c r="AP113" s="538"/>
      <c r="AQ113" s="1055"/>
      <c r="AR113" s="1056"/>
      <c r="AS113" s="1056"/>
      <c r="AT113" s="1056"/>
      <c r="AU113" s="1056"/>
      <c r="AV113" s="1056"/>
      <c r="AW113" s="1056"/>
      <c r="AX113" s="1057"/>
    </row>
    <row r="114" spans="1:90" ht="15" customHeight="1" thickBot="1">
      <c r="B114" s="1013"/>
      <c r="C114" s="1015"/>
      <c r="D114" s="1039"/>
      <c r="E114" s="1040"/>
      <c r="F114" s="1040"/>
      <c r="G114" s="1040"/>
      <c r="H114" s="1040"/>
      <c r="I114" s="1041"/>
      <c r="J114" s="939"/>
      <c r="K114" s="704"/>
      <c r="L114" s="704"/>
      <c r="M114" s="704"/>
      <c r="N114" s="705"/>
      <c r="O114" s="1020"/>
      <c r="P114" s="1021"/>
      <c r="Q114" s="1021"/>
      <c r="R114" s="1022"/>
      <c r="S114" s="1024"/>
      <c r="T114" s="336"/>
      <c r="U114" s="336"/>
      <c r="V114" s="336"/>
      <c r="W114" s="336"/>
      <c r="X114" s="1008"/>
      <c r="Y114" s="1008"/>
      <c r="Z114" s="1008"/>
      <c r="AA114" s="818"/>
      <c r="AB114" s="544"/>
      <c r="AC114" s="1020"/>
      <c r="AD114" s="1021"/>
      <c r="AE114" s="1021"/>
      <c r="AF114" s="1022"/>
      <c r="AG114" s="1043"/>
      <c r="AH114" s="1047"/>
      <c r="AI114" s="1048"/>
      <c r="AJ114" s="1049"/>
      <c r="AK114" s="1051"/>
      <c r="AL114" s="1008"/>
      <c r="AM114" s="1008"/>
      <c r="AN114" s="1008"/>
      <c r="AO114" s="818"/>
      <c r="AP114" s="544"/>
      <c r="AQ114" s="1055"/>
      <c r="AR114" s="1056"/>
      <c r="AS114" s="1056"/>
      <c r="AT114" s="1056"/>
      <c r="AU114" s="1056"/>
      <c r="AV114" s="1056"/>
      <c r="AW114" s="1056"/>
      <c r="AX114" s="1057"/>
    </row>
    <row r="115" spans="1:90" ht="15" customHeight="1">
      <c r="B115" s="1013"/>
      <c r="C115" s="1014"/>
      <c r="D115" s="1036" t="s">
        <v>122</v>
      </c>
      <c r="E115" s="1037"/>
      <c r="F115" s="1037"/>
      <c r="G115" s="1037"/>
      <c r="H115" s="1037"/>
      <c r="I115" s="1038"/>
      <c r="J115" s="937" t="s">
        <v>71</v>
      </c>
      <c r="K115" s="696"/>
      <c r="L115" s="696"/>
      <c r="M115" s="696"/>
      <c r="N115" s="697"/>
      <c r="O115" s="1033">
        <f>T74+X74+AB74+AE74+AI74</f>
        <v>30</v>
      </c>
      <c r="P115" s="1034"/>
      <c r="Q115" s="1034"/>
      <c r="R115" s="1035"/>
      <c r="S115" s="993" t="s">
        <v>123</v>
      </c>
      <c r="T115" s="330"/>
      <c r="U115" s="330"/>
      <c r="V115" s="330"/>
      <c r="W115" s="330"/>
      <c r="X115" s="1008">
        <f>ROUNDDOWN(O115/24,1)</f>
        <v>1.2</v>
      </c>
      <c r="Y115" s="1008"/>
      <c r="Z115" s="1008"/>
      <c r="AA115" s="818" t="s">
        <v>26</v>
      </c>
      <c r="AB115" s="541"/>
      <c r="AC115" s="1033">
        <f>O115</f>
        <v>30</v>
      </c>
      <c r="AD115" s="1034"/>
      <c r="AE115" s="1034"/>
      <c r="AF115" s="1035"/>
      <c r="AG115" s="993" t="s">
        <v>77</v>
      </c>
      <c r="AH115" s="333"/>
      <c r="AI115" s="333"/>
      <c r="AJ115" s="333"/>
      <c r="AK115" s="330"/>
      <c r="AL115" s="1008">
        <f>ROUNDDOWN(AC115/30,1)</f>
        <v>1</v>
      </c>
      <c r="AM115" s="1008"/>
      <c r="AN115" s="1008"/>
      <c r="AO115" s="818" t="s">
        <v>26</v>
      </c>
      <c r="AP115" s="541"/>
      <c r="AQ115" s="1055"/>
      <c r="AR115" s="1056"/>
      <c r="AS115" s="1056"/>
      <c r="AT115" s="1056"/>
      <c r="AU115" s="1056"/>
      <c r="AV115" s="1056"/>
      <c r="AW115" s="1056"/>
      <c r="AX115" s="1057"/>
    </row>
    <row r="116" spans="1:90" ht="15" customHeight="1">
      <c r="B116" s="1013"/>
      <c r="C116" s="1014"/>
      <c r="D116" s="1039"/>
      <c r="E116" s="1040"/>
      <c r="F116" s="1040"/>
      <c r="G116" s="1040"/>
      <c r="H116" s="1040"/>
      <c r="I116" s="1041"/>
      <c r="J116" s="939"/>
      <c r="K116" s="704"/>
      <c r="L116" s="704"/>
      <c r="M116" s="704"/>
      <c r="N116" s="705"/>
      <c r="O116" s="1020"/>
      <c r="P116" s="1021"/>
      <c r="Q116" s="1021"/>
      <c r="R116" s="1022"/>
      <c r="S116" s="1024"/>
      <c r="T116" s="336"/>
      <c r="U116" s="336"/>
      <c r="V116" s="336"/>
      <c r="W116" s="336"/>
      <c r="X116" s="1008"/>
      <c r="Y116" s="1008"/>
      <c r="Z116" s="1008"/>
      <c r="AA116" s="818"/>
      <c r="AB116" s="544"/>
      <c r="AC116" s="1020"/>
      <c r="AD116" s="1021"/>
      <c r="AE116" s="1021"/>
      <c r="AF116" s="1022"/>
      <c r="AG116" s="1024"/>
      <c r="AH116" s="336"/>
      <c r="AI116" s="336"/>
      <c r="AJ116" s="336"/>
      <c r="AK116" s="336"/>
      <c r="AL116" s="1008"/>
      <c r="AM116" s="1008"/>
      <c r="AN116" s="1008"/>
      <c r="AO116" s="818"/>
      <c r="AP116" s="544"/>
      <c r="AQ116" s="1058"/>
      <c r="AR116" s="1059"/>
      <c r="AS116" s="1059"/>
      <c r="AT116" s="1059"/>
      <c r="AU116" s="1059"/>
      <c r="AV116" s="1059"/>
      <c r="AW116" s="1059"/>
      <c r="AX116" s="1060"/>
    </row>
    <row r="117" spans="1:90" ht="15" customHeight="1">
      <c r="B117" s="1013"/>
      <c r="C117" s="1014"/>
      <c r="D117" s="1002" t="s">
        <v>124</v>
      </c>
      <c r="E117" s="1003"/>
      <c r="F117" s="1003"/>
      <c r="G117" s="1003"/>
      <c r="H117" s="1003"/>
      <c r="I117" s="1003"/>
      <c r="J117" s="1003"/>
      <c r="K117" s="1003"/>
      <c r="L117" s="1003"/>
      <c r="M117" s="1003"/>
      <c r="N117" s="1004"/>
      <c r="O117" s="987"/>
      <c r="P117" s="988"/>
      <c r="Q117" s="988"/>
      <c r="R117" s="989"/>
      <c r="S117" s="993" t="s">
        <v>81</v>
      </c>
      <c r="T117" s="330"/>
      <c r="U117" s="330"/>
      <c r="V117" s="330"/>
      <c r="W117" s="330"/>
      <c r="X117" s="1008">
        <f>ROUND(X107+X109+X111+X113+X115,0)</f>
        <v>7</v>
      </c>
      <c r="Y117" s="1009"/>
      <c r="Z117" s="1009"/>
      <c r="AA117" s="818" t="s">
        <v>26</v>
      </c>
      <c r="AB117" s="695" t="s">
        <v>125</v>
      </c>
      <c r="AC117" s="987"/>
      <c r="AD117" s="988"/>
      <c r="AE117" s="988"/>
      <c r="AF117" s="989"/>
      <c r="AG117" s="993" t="s">
        <v>81</v>
      </c>
      <c r="AH117" s="330"/>
      <c r="AI117" s="330"/>
      <c r="AJ117" s="330"/>
      <c r="AK117" s="330"/>
      <c r="AL117" s="996">
        <f>ROUND(AL107+AL109+AL113+AL115,0)</f>
        <v>6</v>
      </c>
      <c r="AM117" s="996"/>
      <c r="AN117" s="996"/>
      <c r="AO117" s="818" t="s">
        <v>26</v>
      </c>
      <c r="AP117" s="695" t="s">
        <v>126</v>
      </c>
      <c r="AQ117" s="999">
        <f>X117-AL117</f>
        <v>1</v>
      </c>
      <c r="AR117" s="1000"/>
      <c r="AS117" s="1000"/>
      <c r="AT117" s="1000"/>
      <c r="AU117" s="1000"/>
      <c r="AV117" s="28"/>
      <c r="AW117" s="694" t="s">
        <v>26</v>
      </c>
      <c r="AX117" s="695" t="s">
        <v>127</v>
      </c>
      <c r="AY117" s="8" t="s">
        <v>83</v>
      </c>
      <c r="AZ117" s="8"/>
    </row>
    <row r="118" spans="1:90" ht="15" customHeight="1" thickBot="1">
      <c r="B118" s="1016"/>
      <c r="C118" s="1017"/>
      <c r="D118" s="1005"/>
      <c r="E118" s="1006"/>
      <c r="F118" s="1006"/>
      <c r="G118" s="1006"/>
      <c r="H118" s="1006"/>
      <c r="I118" s="1006"/>
      <c r="J118" s="1006"/>
      <c r="K118" s="1006"/>
      <c r="L118" s="1006"/>
      <c r="M118" s="1006"/>
      <c r="N118" s="1007"/>
      <c r="O118" s="990"/>
      <c r="P118" s="991"/>
      <c r="Q118" s="991"/>
      <c r="R118" s="992"/>
      <c r="S118" s="994"/>
      <c r="T118" s="995"/>
      <c r="U118" s="995"/>
      <c r="V118" s="995"/>
      <c r="W118" s="995"/>
      <c r="X118" s="1010"/>
      <c r="Y118" s="1010"/>
      <c r="Z118" s="1010"/>
      <c r="AA118" s="998"/>
      <c r="AB118" s="975"/>
      <c r="AC118" s="990"/>
      <c r="AD118" s="991"/>
      <c r="AE118" s="991"/>
      <c r="AF118" s="992"/>
      <c r="AG118" s="994"/>
      <c r="AH118" s="995"/>
      <c r="AI118" s="995"/>
      <c r="AJ118" s="995"/>
      <c r="AK118" s="995"/>
      <c r="AL118" s="997"/>
      <c r="AM118" s="997"/>
      <c r="AN118" s="997"/>
      <c r="AO118" s="998"/>
      <c r="AP118" s="975"/>
      <c r="AQ118" s="1001"/>
      <c r="AR118" s="952"/>
      <c r="AS118" s="952"/>
      <c r="AT118" s="952"/>
      <c r="AU118" s="952"/>
      <c r="AV118" s="42"/>
      <c r="AW118" s="954"/>
      <c r="AX118" s="975"/>
      <c r="AY118" s="8"/>
      <c r="AZ118" s="8" t="s">
        <v>25</v>
      </c>
    </row>
    <row r="119" spans="1:90" ht="15" customHeight="1">
      <c r="B119" s="976" t="s">
        <v>128</v>
      </c>
      <c r="C119" s="977"/>
      <c r="D119" s="329"/>
      <c r="E119" s="966" t="s">
        <v>129</v>
      </c>
      <c r="F119" s="980"/>
      <c r="G119" s="980"/>
      <c r="H119" s="980"/>
      <c r="I119" s="980"/>
      <c r="J119" s="980"/>
      <c r="K119" s="980"/>
      <c r="L119" s="980"/>
      <c r="M119" s="980"/>
      <c r="N119" s="980"/>
      <c r="O119" s="980"/>
      <c r="P119" s="980"/>
      <c r="Q119" s="980"/>
      <c r="R119" s="980"/>
      <c r="S119" s="980"/>
      <c r="T119" s="980"/>
      <c r="U119" s="980"/>
      <c r="V119" s="980"/>
      <c r="W119" s="980"/>
      <c r="X119" s="980"/>
      <c r="Y119" s="980"/>
      <c r="Z119" s="980"/>
      <c r="AA119" s="980"/>
      <c r="AB119" s="980"/>
      <c r="AC119" s="980"/>
      <c r="AD119" s="980"/>
      <c r="AE119" s="968"/>
      <c r="AF119" s="982"/>
      <c r="AG119" s="1429">
        <v>0</v>
      </c>
      <c r="AH119" s="1430"/>
      <c r="AI119" s="1430"/>
      <c r="AJ119" s="1430"/>
      <c r="AK119" s="1430"/>
      <c r="AL119" s="1430"/>
      <c r="AM119" s="1430"/>
      <c r="AN119" s="1430"/>
      <c r="AO119" s="1430"/>
      <c r="AP119" s="1430"/>
      <c r="AQ119" s="1430"/>
      <c r="AR119" s="1430"/>
      <c r="AS119" s="1430"/>
      <c r="AT119" s="1430"/>
      <c r="AU119" s="1430"/>
      <c r="AV119" s="694" t="s">
        <v>26</v>
      </c>
      <c r="AW119" s="694"/>
      <c r="AX119" s="695" t="s">
        <v>130</v>
      </c>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row>
    <row r="120" spans="1:90" ht="15" customHeight="1">
      <c r="B120" s="978"/>
      <c r="C120" s="979"/>
      <c r="D120" s="539"/>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1"/>
      <c r="AA120" s="981"/>
      <c r="AB120" s="981"/>
      <c r="AC120" s="981"/>
      <c r="AD120" s="981"/>
      <c r="AE120" s="983"/>
      <c r="AF120" s="984"/>
      <c r="AG120" s="1403"/>
      <c r="AH120" s="1398"/>
      <c r="AI120" s="1398"/>
      <c r="AJ120" s="1398"/>
      <c r="AK120" s="1398"/>
      <c r="AL120" s="1398"/>
      <c r="AM120" s="1398"/>
      <c r="AN120" s="1398"/>
      <c r="AO120" s="1398"/>
      <c r="AP120" s="1398"/>
      <c r="AQ120" s="1398"/>
      <c r="AR120" s="1398"/>
      <c r="AS120" s="1398"/>
      <c r="AT120" s="1398"/>
      <c r="AU120" s="1398"/>
      <c r="AV120" s="696"/>
      <c r="AW120" s="696"/>
      <c r="AX120" s="697"/>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row>
    <row r="121" spans="1:90" ht="15" customHeight="1">
      <c r="B121" s="978"/>
      <c r="C121" s="979"/>
      <c r="D121" s="329"/>
      <c r="E121" s="966" t="s">
        <v>131</v>
      </c>
      <c r="F121" s="966"/>
      <c r="G121" s="966"/>
      <c r="H121" s="966"/>
      <c r="I121" s="966"/>
      <c r="J121" s="966"/>
      <c r="K121" s="966"/>
      <c r="L121" s="966"/>
      <c r="M121" s="966"/>
      <c r="N121" s="966"/>
      <c r="O121" s="966"/>
      <c r="P121" s="966"/>
      <c r="Q121" s="966"/>
      <c r="R121" s="966"/>
      <c r="S121" s="966"/>
      <c r="T121" s="966"/>
      <c r="U121" s="966"/>
      <c r="V121" s="966"/>
      <c r="W121" s="966"/>
      <c r="X121" s="966"/>
      <c r="Y121" s="966"/>
      <c r="Z121" s="966"/>
      <c r="AA121" s="966"/>
      <c r="AB121" s="966"/>
      <c r="AC121" s="966"/>
      <c r="AD121" s="966"/>
      <c r="AE121" s="968"/>
      <c r="AF121" s="969"/>
      <c r="AG121" s="1422">
        <v>1</v>
      </c>
      <c r="AH121" s="1423"/>
      <c r="AI121" s="1423"/>
      <c r="AJ121" s="1423"/>
      <c r="AK121" s="1423"/>
      <c r="AL121" s="1423"/>
      <c r="AM121" s="1423"/>
      <c r="AN121" s="1423"/>
      <c r="AO121" s="1423"/>
      <c r="AP121" s="1423"/>
      <c r="AQ121" s="1423"/>
      <c r="AR121" s="1423"/>
      <c r="AS121" s="1423"/>
      <c r="AT121" s="1423"/>
      <c r="AU121" s="1423"/>
      <c r="AV121" s="694" t="s">
        <v>26</v>
      </c>
      <c r="AW121" s="694"/>
      <c r="AX121" s="695" t="s">
        <v>132</v>
      </c>
    </row>
    <row r="122" spans="1:90" ht="15" customHeight="1">
      <c r="B122" s="978"/>
      <c r="C122" s="979"/>
      <c r="D122" s="335"/>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70"/>
      <c r="AF122" s="971"/>
      <c r="AG122" s="1403"/>
      <c r="AH122" s="1398"/>
      <c r="AI122" s="1398"/>
      <c r="AJ122" s="1398"/>
      <c r="AK122" s="1398"/>
      <c r="AL122" s="1398"/>
      <c r="AM122" s="1398"/>
      <c r="AN122" s="1398"/>
      <c r="AO122" s="1398"/>
      <c r="AP122" s="1398"/>
      <c r="AQ122" s="1398"/>
      <c r="AR122" s="1398"/>
      <c r="AS122" s="1398"/>
      <c r="AT122" s="1398"/>
      <c r="AU122" s="1398"/>
      <c r="AV122" s="704"/>
      <c r="AW122" s="704"/>
      <c r="AX122" s="705"/>
      <c r="BM122" s="974"/>
      <c r="BN122" s="974"/>
      <c r="BO122" s="974"/>
      <c r="BP122" s="974"/>
      <c r="BQ122" s="974"/>
      <c r="BR122" s="974"/>
      <c r="BS122" s="974"/>
      <c r="BT122" s="974"/>
      <c r="BU122" s="974"/>
      <c r="BV122" s="974"/>
      <c r="BW122" s="974"/>
      <c r="BX122" s="974"/>
      <c r="BY122" s="974"/>
      <c r="BZ122" s="974"/>
      <c r="CA122" s="974"/>
      <c r="CB122" s="974"/>
      <c r="CC122" s="974"/>
      <c r="CD122" s="974"/>
      <c r="CE122" s="974"/>
      <c r="CF122" s="974"/>
      <c r="CG122" s="974"/>
      <c r="CH122" s="974"/>
      <c r="CI122" s="974"/>
      <c r="CJ122" s="974"/>
      <c r="CK122" s="974"/>
      <c r="CL122" s="974"/>
    </row>
    <row r="123" spans="1:90" ht="15" customHeight="1">
      <c r="B123" s="978"/>
      <c r="C123" s="979"/>
      <c r="D123" s="329"/>
      <c r="E123" s="436" t="s">
        <v>133</v>
      </c>
      <c r="F123" s="436"/>
      <c r="G123" s="436"/>
      <c r="H123" s="436"/>
      <c r="I123" s="436"/>
      <c r="J123" s="436"/>
      <c r="K123" s="436"/>
      <c r="L123" s="436"/>
      <c r="M123" s="436"/>
      <c r="N123" s="436"/>
      <c r="O123" s="436"/>
      <c r="P123" s="436"/>
      <c r="Q123" s="436"/>
      <c r="R123" s="436"/>
      <c r="S123" s="436"/>
      <c r="T123" s="436"/>
      <c r="U123" s="958" t="s">
        <v>99</v>
      </c>
      <c r="V123" s="958"/>
      <c r="W123" s="958"/>
      <c r="X123" s="958"/>
      <c r="Y123" s="958"/>
      <c r="Z123" s="958"/>
      <c r="AA123" s="960">
        <f>LOOKUP(O78,BJ123:BJ126,BK123:BK126)</f>
        <v>4</v>
      </c>
      <c r="AB123" s="960"/>
      <c r="AC123" s="960"/>
      <c r="AD123" s="960"/>
      <c r="AE123" s="958" t="s">
        <v>26</v>
      </c>
      <c r="AF123" s="958"/>
      <c r="AG123" s="1422">
        <v>4</v>
      </c>
      <c r="AH123" s="1423"/>
      <c r="AI123" s="1423"/>
      <c r="AJ123" s="1423"/>
      <c r="AK123" s="1423"/>
      <c r="AL123" s="1423"/>
      <c r="AM123" s="1423"/>
      <c r="AN123" s="1423"/>
      <c r="AO123" s="1423"/>
      <c r="AP123" s="1423"/>
      <c r="AQ123" s="1423"/>
      <c r="AR123" s="1423"/>
      <c r="AS123" s="1423"/>
      <c r="AT123" s="1423"/>
      <c r="AU123" s="1423"/>
      <c r="AV123" s="694" t="s">
        <v>26</v>
      </c>
      <c r="AW123" s="694"/>
      <c r="AX123" s="695" t="s">
        <v>134</v>
      </c>
      <c r="BJ123" s="34">
        <v>1</v>
      </c>
      <c r="BK123" s="34">
        <v>2</v>
      </c>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row>
    <row r="124" spans="1:90" ht="15" customHeight="1" thickBot="1">
      <c r="B124" s="978"/>
      <c r="C124" s="979"/>
      <c r="D124" s="335"/>
      <c r="E124" s="957"/>
      <c r="F124" s="957"/>
      <c r="G124" s="957"/>
      <c r="H124" s="957"/>
      <c r="I124" s="957"/>
      <c r="J124" s="957"/>
      <c r="K124" s="957"/>
      <c r="L124" s="957"/>
      <c r="M124" s="957"/>
      <c r="N124" s="957"/>
      <c r="O124" s="957"/>
      <c r="P124" s="957"/>
      <c r="Q124" s="957"/>
      <c r="R124" s="957"/>
      <c r="S124" s="957"/>
      <c r="T124" s="957"/>
      <c r="U124" s="959"/>
      <c r="V124" s="959"/>
      <c r="W124" s="959"/>
      <c r="X124" s="959"/>
      <c r="Y124" s="959"/>
      <c r="Z124" s="959"/>
      <c r="AA124" s="961"/>
      <c r="AB124" s="961"/>
      <c r="AC124" s="961"/>
      <c r="AD124" s="961"/>
      <c r="AE124" s="959"/>
      <c r="AF124" s="959"/>
      <c r="AG124" s="1421"/>
      <c r="AH124" s="1410"/>
      <c r="AI124" s="1410"/>
      <c r="AJ124" s="1410"/>
      <c r="AK124" s="1410"/>
      <c r="AL124" s="1410"/>
      <c r="AM124" s="1410"/>
      <c r="AN124" s="1410"/>
      <c r="AO124" s="1410"/>
      <c r="AP124" s="1410"/>
      <c r="AQ124" s="1410"/>
      <c r="AR124" s="1410"/>
      <c r="AS124" s="1410"/>
      <c r="AT124" s="1410"/>
      <c r="AU124" s="1410"/>
      <c r="AV124" s="704"/>
      <c r="AW124" s="704"/>
      <c r="AX124" s="705"/>
      <c r="BJ124" s="35">
        <v>31</v>
      </c>
      <c r="BK124" s="36">
        <v>3</v>
      </c>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row>
    <row r="125" spans="1:90" ht="15" customHeight="1">
      <c r="B125" s="943" t="s">
        <v>135</v>
      </c>
      <c r="C125" s="944"/>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4"/>
      <c r="AA125" s="944"/>
      <c r="AB125" s="944"/>
      <c r="AC125" s="944"/>
      <c r="AD125" s="944"/>
      <c r="AE125" s="944"/>
      <c r="AF125" s="945"/>
      <c r="AG125" s="949">
        <f>AM98+AQ117+AG119+AG121+AG123</f>
        <v>29</v>
      </c>
      <c r="AH125" s="950"/>
      <c r="AI125" s="950"/>
      <c r="AJ125" s="950"/>
      <c r="AK125" s="950"/>
      <c r="AL125" s="950"/>
      <c r="AM125" s="950"/>
      <c r="AN125" s="950"/>
      <c r="AO125" s="950"/>
      <c r="AP125" s="950"/>
      <c r="AQ125" s="950"/>
      <c r="AR125" s="950"/>
      <c r="AS125" s="950"/>
      <c r="AT125" s="950"/>
      <c r="AU125" s="950"/>
      <c r="AV125" s="953" t="s">
        <v>26</v>
      </c>
      <c r="AW125" s="953"/>
      <c r="AX125" s="955" t="s">
        <v>136</v>
      </c>
      <c r="BJ125" s="35">
        <v>61</v>
      </c>
      <c r="BK125" s="36">
        <v>4</v>
      </c>
    </row>
    <row r="126" spans="1:90" ht="15" customHeight="1" thickBot="1">
      <c r="B126" s="946"/>
      <c r="C126" s="947"/>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7"/>
      <c r="AA126" s="947"/>
      <c r="AB126" s="947"/>
      <c r="AC126" s="947"/>
      <c r="AD126" s="947"/>
      <c r="AE126" s="947"/>
      <c r="AF126" s="948"/>
      <c r="AG126" s="951"/>
      <c r="AH126" s="952"/>
      <c r="AI126" s="952"/>
      <c r="AJ126" s="952"/>
      <c r="AK126" s="952"/>
      <c r="AL126" s="952"/>
      <c r="AM126" s="952"/>
      <c r="AN126" s="952"/>
      <c r="AO126" s="952"/>
      <c r="AP126" s="952"/>
      <c r="AQ126" s="952"/>
      <c r="AR126" s="952"/>
      <c r="AS126" s="952"/>
      <c r="AT126" s="952"/>
      <c r="AU126" s="952"/>
      <c r="AV126" s="954"/>
      <c r="AW126" s="954"/>
      <c r="AX126" s="956"/>
      <c r="AY126" s="44"/>
      <c r="AZ126" s="45"/>
      <c r="BA126" s="45"/>
      <c r="BB126" s="45"/>
      <c r="BC126" s="45"/>
      <c r="BJ126" s="35">
        <v>91</v>
      </c>
      <c r="BK126" s="36">
        <v>5</v>
      </c>
    </row>
    <row r="127" spans="1:90" ht="15"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941" t="s">
        <v>311</v>
      </c>
      <c r="AN127" s="941"/>
      <c r="AO127" s="941"/>
      <c r="AP127" s="941"/>
      <c r="AQ127" s="941"/>
      <c r="AR127" s="941"/>
      <c r="AS127" s="941"/>
      <c r="AT127" s="941"/>
      <c r="AU127" s="941"/>
      <c r="AV127" s="941"/>
      <c r="AW127" s="941"/>
      <c r="AX127" s="941"/>
      <c r="AY127" s="941"/>
      <c r="AZ127" s="941"/>
      <c r="BA127" s="941"/>
      <c r="BB127" s="941"/>
      <c r="BC127" s="941"/>
      <c r="BD127" s="941"/>
      <c r="BE127" s="941"/>
      <c r="BF127" s="941"/>
      <c r="BG127" s="38"/>
    </row>
    <row r="128" spans="1:90" ht="14.25" customHeight="1">
      <c r="A128" s="2" t="s">
        <v>137</v>
      </c>
    </row>
    <row r="129" spans="1:63" ht="14.25" customHeight="1">
      <c r="A129" s="2" t="s">
        <v>138</v>
      </c>
    </row>
    <row r="130" spans="1:63" ht="14.25" customHeight="1">
      <c r="B130" s="236" t="s">
        <v>139</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48"/>
      <c r="BH130" s="48"/>
      <c r="BI130" s="48"/>
      <c r="BJ130" s="48"/>
      <c r="BK130" s="48"/>
    </row>
    <row r="131" spans="1:63" ht="14.25" customHeight="1">
      <c r="B131" s="942" t="s">
        <v>140</v>
      </c>
      <c r="C131" s="942"/>
      <c r="D131" s="942"/>
      <c r="E131" s="942"/>
      <c r="F131" s="942"/>
      <c r="G131" s="942"/>
      <c r="H131" s="942"/>
      <c r="I131" s="942"/>
      <c r="J131" s="942"/>
      <c r="K131" s="942"/>
      <c r="L131" s="942"/>
      <c r="M131" s="942"/>
      <c r="N131" s="942"/>
      <c r="O131" s="942"/>
      <c r="P131" s="942"/>
      <c r="Q131" s="942"/>
      <c r="R131" s="942"/>
      <c r="S131" s="942"/>
      <c r="T131" s="942"/>
      <c r="U131" s="942"/>
      <c r="V131" s="942"/>
      <c r="W131" s="942"/>
      <c r="X131" s="942"/>
      <c r="Y131" s="942"/>
      <c r="Z131" s="942"/>
      <c r="AA131" s="942"/>
      <c r="AB131" s="942"/>
      <c r="AC131" s="942"/>
      <c r="AD131" s="942"/>
      <c r="AE131" s="942"/>
      <c r="AF131" s="942"/>
      <c r="AG131" s="942"/>
      <c r="AH131" s="942"/>
      <c r="AI131" s="942"/>
      <c r="AJ131" s="942"/>
      <c r="AK131" s="942"/>
      <c r="AL131" s="942"/>
      <c r="AM131" s="942"/>
      <c r="AN131" s="942"/>
      <c r="AO131" s="942"/>
      <c r="AP131" s="942"/>
      <c r="AQ131" s="942"/>
      <c r="AR131" s="942"/>
      <c r="AS131" s="942"/>
      <c r="AT131" s="942"/>
      <c r="AU131" s="942"/>
      <c r="AV131" s="942"/>
      <c r="AW131" s="942"/>
      <c r="AX131" s="942"/>
      <c r="AY131" s="942"/>
      <c r="AZ131" s="942"/>
      <c r="BA131" s="942"/>
      <c r="BB131" s="942"/>
      <c r="BC131" s="942"/>
      <c r="BD131" s="942"/>
      <c r="BE131" s="942"/>
    </row>
    <row r="132" spans="1:63" ht="14.25" customHeight="1">
      <c r="B132" s="928" t="s">
        <v>312</v>
      </c>
      <c r="C132" s="928"/>
      <c r="D132" s="928"/>
      <c r="E132" s="928"/>
      <c r="F132" s="928"/>
      <c r="G132" s="928"/>
      <c r="H132" s="928"/>
      <c r="I132" s="928"/>
      <c r="J132" s="928"/>
      <c r="K132" s="928"/>
      <c r="L132" s="928"/>
      <c r="M132" s="928"/>
      <c r="N132" s="928"/>
      <c r="O132" s="928"/>
      <c r="P132" s="928"/>
      <c r="Q132" s="928"/>
      <c r="R132" s="928"/>
      <c r="S132" s="928"/>
      <c r="T132" s="928"/>
      <c r="U132" s="928"/>
      <c r="V132" s="928"/>
      <c r="W132" s="928"/>
      <c r="X132" s="928"/>
      <c r="Y132" s="928"/>
      <c r="Z132" s="928"/>
      <c r="AA132" s="928"/>
      <c r="AB132" s="928"/>
      <c r="AC132" s="928"/>
      <c r="AD132" s="928"/>
      <c r="AE132" s="928"/>
      <c r="AF132" s="928"/>
      <c r="AG132" s="928"/>
      <c r="AH132" s="928"/>
      <c r="AI132" s="928"/>
      <c r="AJ132" s="928"/>
      <c r="AK132" s="928"/>
      <c r="AL132" s="928"/>
      <c r="AM132" s="928"/>
      <c r="AN132" s="928"/>
      <c r="AO132" s="928"/>
      <c r="AP132" s="928"/>
      <c r="AQ132" s="928"/>
      <c r="AR132" s="928"/>
      <c r="AS132" s="928"/>
      <c r="AT132" s="928"/>
      <c r="AU132" s="928"/>
      <c r="AV132" s="928"/>
      <c r="AW132" s="928"/>
      <c r="AX132" s="928"/>
      <c r="AY132" s="928"/>
      <c r="AZ132" s="928"/>
      <c r="BA132" s="928"/>
      <c r="BB132" s="928"/>
      <c r="BC132" s="928"/>
      <c r="BD132" s="928"/>
      <c r="BE132" s="928"/>
      <c r="BF132" s="928"/>
      <c r="BG132" s="46"/>
      <c r="BH132" s="46"/>
      <c r="BI132" s="46"/>
      <c r="BJ132" s="46"/>
      <c r="BK132" s="46"/>
    </row>
    <row r="133" spans="1:63" ht="14.25" customHeight="1">
      <c r="A133" s="46"/>
      <c r="B133" s="928"/>
      <c r="C133" s="928"/>
      <c r="D133" s="928"/>
      <c r="E133" s="928"/>
      <c r="F133" s="928"/>
      <c r="G133" s="928"/>
      <c r="H133" s="928"/>
      <c r="I133" s="928"/>
      <c r="J133" s="928"/>
      <c r="K133" s="928"/>
      <c r="L133" s="928"/>
      <c r="M133" s="928"/>
      <c r="N133" s="928"/>
      <c r="O133" s="928"/>
      <c r="P133" s="928"/>
      <c r="Q133" s="928"/>
      <c r="R133" s="928"/>
      <c r="S133" s="928"/>
      <c r="T133" s="928"/>
      <c r="U133" s="928"/>
      <c r="V133" s="928"/>
      <c r="W133" s="928"/>
      <c r="X133" s="928"/>
      <c r="Y133" s="928"/>
      <c r="Z133" s="928"/>
      <c r="AA133" s="928"/>
      <c r="AB133" s="928"/>
      <c r="AC133" s="928"/>
      <c r="AD133" s="928"/>
      <c r="AE133" s="928"/>
      <c r="AF133" s="928"/>
      <c r="AG133" s="928"/>
      <c r="AH133" s="928"/>
      <c r="AI133" s="928"/>
      <c r="AJ133" s="928"/>
      <c r="AK133" s="928"/>
      <c r="AL133" s="928"/>
      <c r="AM133" s="928"/>
      <c r="AN133" s="928"/>
      <c r="AO133" s="928"/>
      <c r="AP133" s="928"/>
      <c r="AQ133" s="928"/>
      <c r="AR133" s="928"/>
      <c r="AS133" s="928"/>
      <c r="AT133" s="928"/>
      <c r="AU133" s="928"/>
      <c r="AV133" s="928"/>
      <c r="AW133" s="928"/>
      <c r="AX133" s="928"/>
      <c r="AY133" s="928"/>
      <c r="AZ133" s="928"/>
      <c r="BA133" s="928"/>
      <c r="BB133" s="928"/>
      <c r="BC133" s="928"/>
      <c r="BD133" s="928"/>
      <c r="BE133" s="928"/>
      <c r="BF133" s="928"/>
      <c r="BG133" s="46"/>
      <c r="BH133" s="46"/>
      <c r="BI133" s="46"/>
      <c r="BJ133" s="46"/>
      <c r="BK133" s="46"/>
    </row>
    <row r="134" spans="1:63" s="21" customFormat="1" ht="14.25" customHeight="1">
      <c r="A134" s="2" t="s">
        <v>141</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1:63" ht="14.25" customHeight="1">
      <c r="B135" s="294" t="s">
        <v>313</v>
      </c>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4"/>
      <c r="AY135" s="294"/>
      <c r="AZ135" s="294"/>
      <c r="BA135" s="294"/>
      <c r="BB135" s="294"/>
      <c r="BC135" s="294"/>
      <c r="BD135" s="294"/>
      <c r="BE135" s="294"/>
      <c r="BF135" s="294"/>
      <c r="BG135" s="205"/>
      <c r="BH135" s="205"/>
      <c r="BI135" s="46"/>
      <c r="BJ135" s="46"/>
      <c r="BK135" s="46"/>
    </row>
    <row r="136" spans="1:63" ht="14.25" customHeight="1">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c r="AM136" s="294"/>
      <c r="AN136" s="294"/>
      <c r="AO136" s="294"/>
      <c r="AP136" s="294"/>
      <c r="AQ136" s="294"/>
      <c r="AR136" s="294"/>
      <c r="AS136" s="294"/>
      <c r="AT136" s="294"/>
      <c r="AU136" s="294"/>
      <c r="AV136" s="294"/>
      <c r="AW136" s="294"/>
      <c r="AX136" s="294"/>
      <c r="AY136" s="294"/>
      <c r="AZ136" s="294"/>
      <c r="BA136" s="294"/>
      <c r="BB136" s="294"/>
      <c r="BC136" s="294"/>
      <c r="BD136" s="294"/>
      <c r="BE136" s="294"/>
      <c r="BF136" s="294"/>
      <c r="BG136" s="205"/>
      <c r="BH136" s="205"/>
      <c r="BI136" s="46"/>
      <c r="BJ136" s="46"/>
      <c r="BK136" s="46"/>
    </row>
    <row r="137" spans="1:63" ht="14.25" customHeight="1">
      <c r="B137" s="1431" t="s">
        <v>142</v>
      </c>
      <c r="C137" s="1431"/>
      <c r="D137" s="1431"/>
      <c r="E137" s="1431"/>
      <c r="F137" s="1431"/>
      <c r="G137" s="1431"/>
      <c r="H137" s="1431"/>
      <c r="I137" s="1431"/>
      <c r="J137" s="1431"/>
      <c r="K137" s="1431"/>
      <c r="L137" s="1431"/>
      <c r="M137" s="1431"/>
      <c r="N137" s="1431"/>
      <c r="O137" s="1431"/>
      <c r="P137" s="1431"/>
      <c r="Q137" s="1431"/>
      <c r="R137" s="1431"/>
      <c r="S137" s="1431"/>
      <c r="T137" s="1431"/>
      <c r="U137" s="1431"/>
      <c r="V137" s="1431"/>
      <c r="W137" s="1431"/>
      <c r="X137" s="1431"/>
      <c r="Y137" s="1431"/>
      <c r="Z137" s="1431"/>
      <c r="AA137" s="1431"/>
      <c r="AB137" s="1431"/>
      <c r="AC137" s="1431"/>
      <c r="AD137" s="1431"/>
      <c r="AE137" s="1431"/>
      <c r="AF137" s="1431"/>
      <c r="AG137" s="1431"/>
      <c r="AH137" s="1431"/>
      <c r="AI137" s="1431"/>
      <c r="AJ137" s="1431"/>
      <c r="AK137" s="1431"/>
      <c r="AL137" s="1431"/>
      <c r="AM137" s="1431"/>
      <c r="AN137" s="1431"/>
      <c r="AO137" s="1431"/>
      <c r="AP137" s="1431"/>
      <c r="AQ137" s="1431"/>
      <c r="AR137" s="1431"/>
      <c r="AS137" s="1431"/>
      <c r="AT137" s="1431"/>
      <c r="AU137" s="1431"/>
      <c r="AV137" s="1431"/>
      <c r="AW137" s="1431"/>
      <c r="AX137" s="1431"/>
      <c r="AY137" s="1431"/>
      <c r="AZ137" s="1431"/>
      <c r="BA137" s="1431"/>
      <c r="BB137" s="1431"/>
      <c r="BC137" s="1431"/>
      <c r="BD137" s="1431"/>
      <c r="BE137" s="1431"/>
      <c r="BF137" s="1431"/>
      <c r="BG137" s="205"/>
      <c r="BH137" s="205"/>
    </row>
    <row r="138" spans="1:63" ht="14.25" customHeight="1">
      <c r="B138" s="294" t="s">
        <v>143</v>
      </c>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94"/>
      <c r="AK138" s="294"/>
      <c r="AL138" s="294"/>
      <c r="AM138" s="294"/>
      <c r="AN138" s="294"/>
      <c r="AO138" s="294"/>
      <c r="AP138" s="294"/>
      <c r="AQ138" s="294"/>
      <c r="AR138" s="294"/>
      <c r="AS138" s="294"/>
      <c r="AT138" s="294"/>
      <c r="AU138" s="294"/>
      <c r="AV138" s="294"/>
      <c r="AW138" s="294"/>
      <c r="AX138" s="294"/>
      <c r="AY138" s="294"/>
      <c r="AZ138" s="294"/>
      <c r="BA138" s="294"/>
      <c r="BB138" s="294"/>
      <c r="BC138" s="294"/>
      <c r="BD138" s="294"/>
      <c r="BE138" s="294"/>
      <c r="BF138" s="294"/>
      <c r="BG138" s="205"/>
      <c r="BH138" s="205"/>
    </row>
    <row r="139" spans="1:63" ht="14.25" customHeight="1">
      <c r="B139" s="294"/>
      <c r="C139" s="294"/>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4"/>
      <c r="Z139" s="294"/>
      <c r="AA139" s="294"/>
      <c r="AB139" s="294"/>
      <c r="AC139" s="294"/>
      <c r="AD139" s="294"/>
      <c r="AE139" s="294"/>
      <c r="AF139" s="294"/>
      <c r="AG139" s="294"/>
      <c r="AH139" s="294"/>
      <c r="AI139" s="294"/>
      <c r="AJ139" s="294"/>
      <c r="AK139" s="294"/>
      <c r="AL139" s="294"/>
      <c r="AM139" s="294"/>
      <c r="AN139" s="294"/>
      <c r="AO139" s="294"/>
      <c r="AP139" s="294"/>
      <c r="AQ139" s="294"/>
      <c r="AR139" s="294"/>
      <c r="AS139" s="294"/>
      <c r="AT139" s="294"/>
      <c r="AU139" s="294"/>
      <c r="AV139" s="294"/>
      <c r="AW139" s="294"/>
      <c r="AX139" s="294"/>
      <c r="AY139" s="294"/>
      <c r="AZ139" s="294"/>
      <c r="BA139" s="294"/>
      <c r="BB139" s="294"/>
      <c r="BC139" s="294"/>
      <c r="BD139" s="294"/>
      <c r="BE139" s="294"/>
      <c r="BF139" s="294"/>
      <c r="BG139" s="205"/>
      <c r="BH139" s="205"/>
    </row>
    <row r="140" spans="1:63" ht="14.25" customHeight="1">
      <c r="B140" s="294" t="s">
        <v>314</v>
      </c>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c r="AN140" s="294"/>
      <c r="AO140" s="294"/>
      <c r="AP140" s="294"/>
      <c r="AQ140" s="294"/>
      <c r="AR140" s="294"/>
      <c r="AS140" s="294"/>
      <c r="AT140" s="294"/>
      <c r="AU140" s="294"/>
      <c r="AV140" s="294"/>
      <c r="AW140" s="294"/>
      <c r="AX140" s="294"/>
      <c r="AY140" s="294"/>
      <c r="AZ140" s="294"/>
      <c r="BA140" s="294"/>
      <c r="BB140" s="294"/>
      <c r="BC140" s="294"/>
      <c r="BD140" s="205"/>
      <c r="BE140" s="205"/>
      <c r="BF140" s="205"/>
      <c r="BG140" s="205"/>
      <c r="BH140" s="205"/>
      <c r="BI140" s="46"/>
    </row>
    <row r="141" spans="1:63" ht="14.25" customHeight="1">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294"/>
      <c r="AQ141" s="294"/>
      <c r="AR141" s="294"/>
      <c r="AS141" s="294"/>
      <c r="AT141" s="294"/>
      <c r="AU141" s="294"/>
      <c r="AV141" s="294"/>
      <c r="AW141" s="294"/>
      <c r="AX141" s="294"/>
      <c r="AY141" s="294"/>
      <c r="AZ141" s="294"/>
      <c r="BA141" s="294"/>
      <c r="BB141" s="294"/>
      <c r="BC141" s="294"/>
      <c r="BD141" s="205"/>
      <c r="BE141" s="205"/>
      <c r="BF141" s="205"/>
      <c r="BG141" s="205"/>
      <c r="BH141" s="205"/>
      <c r="BI141" s="46"/>
    </row>
    <row r="142" spans="1:63" ht="14.25" customHeight="1">
      <c r="A142" s="2" t="s">
        <v>144</v>
      </c>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3" ht="14.25" customHeight="1">
      <c r="B143" s="1455" t="s">
        <v>315</v>
      </c>
      <c r="C143" s="1455"/>
      <c r="D143" s="1455"/>
      <c r="E143" s="1455"/>
      <c r="F143" s="1455"/>
      <c r="G143" s="1455"/>
      <c r="H143" s="1455"/>
      <c r="I143" s="1455"/>
      <c r="J143" s="1455"/>
      <c r="K143" s="1455"/>
      <c r="L143" s="1455"/>
      <c r="M143" s="1455"/>
      <c r="N143" s="1455"/>
      <c r="O143" s="1455"/>
      <c r="P143" s="1455"/>
      <c r="Q143" s="1455"/>
      <c r="R143" s="1455"/>
      <c r="S143" s="1455"/>
      <c r="T143" s="1455"/>
      <c r="U143" s="1455"/>
      <c r="V143" s="1455"/>
      <c r="W143" s="1455"/>
      <c r="X143" s="1455"/>
      <c r="Y143" s="1455"/>
      <c r="Z143" s="1455"/>
      <c r="AA143" s="1455"/>
      <c r="AB143" s="1455"/>
      <c r="AC143" s="1455"/>
      <c r="AD143" s="1455"/>
      <c r="AE143" s="1455"/>
      <c r="AF143" s="1455"/>
      <c r="AG143" s="1455"/>
      <c r="AH143" s="1455"/>
      <c r="AI143" s="1455"/>
      <c r="AJ143" s="1455"/>
      <c r="AK143" s="1455"/>
      <c r="AL143" s="1455"/>
      <c r="AM143" s="1455"/>
      <c r="AN143" s="1455"/>
      <c r="AO143" s="1455"/>
      <c r="AP143" s="1455"/>
      <c r="AQ143" s="1455"/>
      <c r="AR143" s="1455"/>
      <c r="AS143" s="1455"/>
      <c r="AT143" s="1455"/>
      <c r="AU143" s="1455"/>
      <c r="AV143" s="1455"/>
      <c r="AW143" s="1455"/>
      <c r="AX143" s="1455"/>
      <c r="AY143" s="1455"/>
      <c r="AZ143" s="1455"/>
      <c r="BA143" s="1455"/>
      <c r="BB143" s="1455"/>
      <c r="BC143" s="1455"/>
      <c r="BD143" s="1455"/>
      <c r="BE143" s="1455"/>
      <c r="BF143" s="1455"/>
      <c r="BG143" s="1455"/>
      <c r="BH143" s="205"/>
      <c r="BI143" s="47"/>
    </row>
    <row r="144" spans="1:63" ht="14.25" customHeight="1">
      <c r="B144" s="1455"/>
      <c r="C144" s="1455"/>
      <c r="D144" s="1455"/>
      <c r="E144" s="1455"/>
      <c r="F144" s="1455"/>
      <c r="G144" s="1455"/>
      <c r="H144" s="1455"/>
      <c r="I144" s="1455"/>
      <c r="J144" s="1455"/>
      <c r="K144" s="1455"/>
      <c r="L144" s="1455"/>
      <c r="M144" s="1455"/>
      <c r="N144" s="1455"/>
      <c r="O144" s="1455"/>
      <c r="P144" s="1455"/>
      <c r="Q144" s="1455"/>
      <c r="R144" s="1455"/>
      <c r="S144" s="1455"/>
      <c r="T144" s="1455"/>
      <c r="U144" s="1455"/>
      <c r="V144" s="1455"/>
      <c r="W144" s="1455"/>
      <c r="X144" s="1455"/>
      <c r="Y144" s="1455"/>
      <c r="Z144" s="1455"/>
      <c r="AA144" s="1455"/>
      <c r="AB144" s="1455"/>
      <c r="AC144" s="1455"/>
      <c r="AD144" s="1455"/>
      <c r="AE144" s="1455"/>
      <c r="AF144" s="1455"/>
      <c r="AG144" s="1455"/>
      <c r="AH144" s="1455"/>
      <c r="AI144" s="1455"/>
      <c r="AJ144" s="1455"/>
      <c r="AK144" s="1455"/>
      <c r="AL144" s="1455"/>
      <c r="AM144" s="1455"/>
      <c r="AN144" s="1455"/>
      <c r="AO144" s="1455"/>
      <c r="AP144" s="1455"/>
      <c r="AQ144" s="1455"/>
      <c r="AR144" s="1455"/>
      <c r="AS144" s="1455"/>
      <c r="AT144" s="1455"/>
      <c r="AU144" s="1455"/>
      <c r="AV144" s="1455"/>
      <c r="AW144" s="1455"/>
      <c r="AX144" s="1455"/>
      <c r="AY144" s="1455"/>
      <c r="AZ144" s="1455"/>
      <c r="BA144" s="1455"/>
      <c r="BB144" s="1455"/>
      <c r="BC144" s="1455"/>
      <c r="BD144" s="1455"/>
      <c r="BE144" s="1455"/>
      <c r="BF144" s="1455"/>
      <c r="BG144" s="1455"/>
      <c r="BH144" s="205"/>
      <c r="BI144" s="46"/>
    </row>
    <row r="145" spans="1:62" ht="14.25" customHeight="1">
      <c r="B145" s="928" t="s">
        <v>145</v>
      </c>
      <c r="C145" s="928"/>
      <c r="D145" s="928"/>
      <c r="E145" s="928"/>
      <c r="F145" s="928"/>
      <c r="G145" s="928"/>
      <c r="H145" s="928"/>
      <c r="I145" s="928"/>
      <c r="J145" s="928"/>
      <c r="K145" s="928"/>
      <c r="L145" s="928"/>
      <c r="M145" s="928"/>
      <c r="N145" s="928"/>
      <c r="O145" s="928"/>
      <c r="P145" s="928"/>
      <c r="Q145" s="928"/>
      <c r="R145" s="928"/>
      <c r="S145" s="928"/>
      <c r="T145" s="928"/>
      <c r="U145" s="928"/>
      <c r="V145" s="928"/>
      <c r="W145" s="928"/>
      <c r="X145" s="928"/>
      <c r="Y145" s="928"/>
      <c r="Z145" s="928"/>
      <c r="AA145" s="928"/>
      <c r="AB145" s="928"/>
      <c r="AC145" s="928"/>
      <c r="AD145" s="928"/>
      <c r="AE145" s="928"/>
      <c r="AF145" s="928"/>
      <c r="AG145" s="928"/>
      <c r="AH145" s="928"/>
      <c r="AI145" s="928"/>
      <c r="AJ145" s="928"/>
      <c r="AK145" s="928"/>
      <c r="AL145" s="928"/>
      <c r="AM145" s="928"/>
      <c r="AN145" s="928"/>
      <c r="AO145" s="928"/>
      <c r="AP145" s="928"/>
      <c r="AQ145" s="928"/>
      <c r="AR145" s="928"/>
      <c r="AS145" s="928"/>
      <c r="AT145" s="928"/>
      <c r="AU145" s="928"/>
      <c r="AV145" s="928"/>
      <c r="AW145" s="928"/>
      <c r="AX145" s="928"/>
      <c r="AY145" s="928"/>
      <c r="AZ145" s="928"/>
      <c r="BA145" s="928"/>
      <c r="BB145" s="928"/>
      <c r="BC145" s="928"/>
      <c r="BD145" s="928"/>
      <c r="BE145" s="928"/>
      <c r="BF145" s="928"/>
      <c r="BG145" s="928"/>
      <c r="BH145" s="46"/>
      <c r="BI145" s="46"/>
    </row>
    <row r="146" spans="1:62" ht="14.25" customHeight="1">
      <c r="B146" s="928"/>
      <c r="C146" s="928"/>
      <c r="D146" s="928"/>
      <c r="E146" s="928"/>
      <c r="F146" s="928"/>
      <c r="G146" s="928"/>
      <c r="H146" s="928"/>
      <c r="I146" s="928"/>
      <c r="J146" s="928"/>
      <c r="K146" s="928"/>
      <c r="L146" s="928"/>
      <c r="M146" s="928"/>
      <c r="N146" s="928"/>
      <c r="O146" s="928"/>
      <c r="P146" s="928"/>
      <c r="Q146" s="928"/>
      <c r="R146" s="928"/>
      <c r="S146" s="928"/>
      <c r="T146" s="928"/>
      <c r="U146" s="928"/>
      <c r="V146" s="928"/>
      <c r="W146" s="928"/>
      <c r="X146" s="928"/>
      <c r="Y146" s="928"/>
      <c r="Z146" s="928"/>
      <c r="AA146" s="928"/>
      <c r="AB146" s="928"/>
      <c r="AC146" s="928"/>
      <c r="AD146" s="928"/>
      <c r="AE146" s="928"/>
      <c r="AF146" s="928"/>
      <c r="AG146" s="928"/>
      <c r="AH146" s="928"/>
      <c r="AI146" s="928"/>
      <c r="AJ146" s="928"/>
      <c r="AK146" s="928"/>
      <c r="AL146" s="928"/>
      <c r="AM146" s="928"/>
      <c r="AN146" s="928"/>
      <c r="AO146" s="928"/>
      <c r="AP146" s="928"/>
      <c r="AQ146" s="928"/>
      <c r="AR146" s="928"/>
      <c r="AS146" s="928"/>
      <c r="AT146" s="928"/>
      <c r="AU146" s="928"/>
      <c r="AV146" s="928"/>
      <c r="AW146" s="928"/>
      <c r="AX146" s="928"/>
      <c r="AY146" s="928"/>
      <c r="AZ146" s="928"/>
      <c r="BA146" s="928"/>
      <c r="BB146" s="928"/>
      <c r="BC146" s="928"/>
      <c r="BD146" s="928"/>
      <c r="BE146" s="928"/>
      <c r="BF146" s="928"/>
      <c r="BG146" s="928"/>
      <c r="BH146" s="46"/>
      <c r="BI146" s="46"/>
    </row>
    <row r="147" spans="1:62" ht="14.25" customHeight="1">
      <c r="B147" s="930" t="s">
        <v>316</v>
      </c>
      <c r="C147" s="930"/>
      <c r="D147" s="930"/>
      <c r="E147" s="930"/>
      <c r="F147" s="930"/>
      <c r="G147" s="930"/>
      <c r="H147" s="930"/>
      <c r="I147" s="930"/>
      <c r="J147" s="930"/>
      <c r="K147" s="930"/>
      <c r="L147" s="930"/>
      <c r="M147" s="930"/>
      <c r="N147" s="930"/>
      <c r="O147" s="930"/>
      <c r="P147" s="930"/>
      <c r="Q147" s="930"/>
      <c r="R147" s="930"/>
      <c r="S147" s="930"/>
      <c r="T147" s="930"/>
      <c r="U147" s="930"/>
      <c r="V147" s="930"/>
      <c r="W147" s="930"/>
      <c r="X147" s="930"/>
      <c r="Y147" s="930"/>
      <c r="Z147" s="930"/>
      <c r="AA147" s="930"/>
      <c r="AB147" s="930"/>
      <c r="AC147" s="930"/>
      <c r="AD147" s="930"/>
      <c r="AE147" s="930"/>
      <c r="AF147" s="930"/>
      <c r="AG147" s="930"/>
      <c r="AH147" s="930"/>
      <c r="AI147" s="930"/>
      <c r="AJ147" s="930"/>
      <c r="AK147" s="930"/>
      <c r="AL147" s="930"/>
      <c r="AM147" s="930"/>
      <c r="AN147" s="930"/>
      <c r="AO147" s="930"/>
      <c r="AP147" s="930"/>
      <c r="AQ147" s="930"/>
      <c r="AR147" s="930"/>
      <c r="AS147" s="930"/>
      <c r="AT147" s="930"/>
      <c r="AU147" s="930"/>
      <c r="AV147" s="930"/>
      <c r="AW147" s="930"/>
      <c r="AX147" s="930"/>
      <c r="AY147" s="930"/>
      <c r="AZ147" s="930"/>
      <c r="BA147" s="930"/>
      <c r="BB147" s="930"/>
      <c r="BC147" s="930"/>
      <c r="BD147" s="930"/>
      <c r="BE147" s="930"/>
      <c r="BF147" s="930"/>
      <c r="BG147" s="930"/>
      <c r="BH147" s="7"/>
      <c r="BI147" s="7"/>
      <c r="BJ147" s="7"/>
    </row>
    <row r="148" spans="1:62" ht="13.5" customHeight="1"/>
    <row r="149" spans="1:62" ht="15" customHeight="1">
      <c r="A149" s="2" t="s">
        <v>146</v>
      </c>
    </row>
    <row r="150" spans="1:62" ht="15" customHeight="1">
      <c r="B150" s="5" t="s">
        <v>147</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62" ht="15" customHeight="1">
      <c r="B151" s="5"/>
      <c r="C151" s="49"/>
      <c r="D151" s="347" t="s">
        <v>148</v>
      </c>
      <c r="E151" s="931"/>
      <c r="F151" s="931"/>
      <c r="G151" s="931"/>
      <c r="H151" s="931"/>
      <c r="I151" s="931"/>
      <c r="J151" s="276"/>
      <c r="K151" s="936" t="s">
        <v>149</v>
      </c>
      <c r="L151" s="931"/>
      <c r="M151" s="931"/>
      <c r="N151" s="931"/>
      <c r="O151" s="931"/>
      <c r="P151" s="931"/>
      <c r="Q151" s="931"/>
      <c r="R151" s="931"/>
      <c r="S151" s="931"/>
      <c r="T151" s="931"/>
      <c r="U151" s="931"/>
      <c r="V151" s="931"/>
      <c r="W151" s="931"/>
      <c r="X151" s="931"/>
      <c r="Y151" s="931"/>
      <c r="Z151" s="276"/>
      <c r="AA151" s="338" t="s">
        <v>150</v>
      </c>
      <c r="AB151" s="339"/>
      <c r="AC151" s="339"/>
      <c r="AD151" s="339"/>
      <c r="AE151" s="339"/>
      <c r="AF151" s="340"/>
      <c r="AG151" s="505" t="s">
        <v>151</v>
      </c>
      <c r="AH151" s="694"/>
      <c r="AI151" s="694"/>
      <c r="AJ151" s="694"/>
      <c r="AK151" s="694"/>
      <c r="AL151" s="694"/>
      <c r="AM151" s="695"/>
      <c r="AN151" s="940" t="s">
        <v>152</v>
      </c>
      <c r="AO151" s="940"/>
      <c r="AP151" s="940"/>
      <c r="AQ151" s="940"/>
      <c r="AR151" s="940"/>
      <c r="AS151" s="940"/>
      <c r="AT151" s="940"/>
      <c r="AU151" s="904" t="s">
        <v>153</v>
      </c>
      <c r="AV151" s="904"/>
      <c r="AW151" s="904"/>
      <c r="AX151" s="904"/>
      <c r="AY151" s="904"/>
      <c r="AZ151" s="904"/>
      <c r="BA151" s="297"/>
      <c r="BB151" s="350"/>
      <c r="BC151" s="350"/>
      <c r="BD151" s="350"/>
      <c r="BE151" s="350"/>
      <c r="BF151" s="350"/>
    </row>
    <row r="152" spans="1:62" ht="15" customHeight="1">
      <c r="B152" s="5"/>
      <c r="C152" s="49"/>
      <c r="D152" s="932"/>
      <c r="E152" s="933"/>
      <c r="F152" s="933"/>
      <c r="G152" s="933"/>
      <c r="H152" s="933"/>
      <c r="I152" s="933"/>
      <c r="J152" s="647"/>
      <c r="K152" s="932"/>
      <c r="L152" s="933"/>
      <c r="M152" s="933"/>
      <c r="N152" s="933"/>
      <c r="O152" s="933"/>
      <c r="P152" s="933"/>
      <c r="Q152" s="933"/>
      <c r="R152" s="933"/>
      <c r="S152" s="933"/>
      <c r="T152" s="933"/>
      <c r="U152" s="933"/>
      <c r="V152" s="933"/>
      <c r="W152" s="933"/>
      <c r="X152" s="933"/>
      <c r="Y152" s="933"/>
      <c r="Z152" s="647"/>
      <c r="AA152" s="341"/>
      <c r="AB152" s="342"/>
      <c r="AC152" s="342"/>
      <c r="AD152" s="342"/>
      <c r="AE152" s="342"/>
      <c r="AF152" s="343"/>
      <c r="AG152" s="937"/>
      <c r="AH152" s="938"/>
      <c r="AI152" s="938"/>
      <c r="AJ152" s="938"/>
      <c r="AK152" s="938"/>
      <c r="AL152" s="938"/>
      <c r="AM152" s="697"/>
      <c r="AN152" s="940"/>
      <c r="AO152" s="940"/>
      <c r="AP152" s="940"/>
      <c r="AQ152" s="940"/>
      <c r="AR152" s="940"/>
      <c r="AS152" s="940"/>
      <c r="AT152" s="940"/>
      <c r="AU152" s="904"/>
      <c r="AV152" s="904"/>
      <c r="AW152" s="904"/>
      <c r="AX152" s="904"/>
      <c r="AY152" s="904"/>
      <c r="AZ152" s="904"/>
      <c r="BA152" s="297"/>
      <c r="BB152" s="350"/>
      <c r="BC152" s="350"/>
      <c r="BD152" s="350"/>
      <c r="BE152" s="350"/>
      <c r="BF152" s="350"/>
    </row>
    <row r="153" spans="1:62" ht="6" customHeight="1">
      <c r="B153" s="5"/>
      <c r="C153" s="49"/>
      <c r="D153" s="934"/>
      <c r="E153" s="935"/>
      <c r="F153" s="935"/>
      <c r="G153" s="935"/>
      <c r="H153" s="935"/>
      <c r="I153" s="935"/>
      <c r="J153" s="278"/>
      <c r="K153" s="934"/>
      <c r="L153" s="935"/>
      <c r="M153" s="935"/>
      <c r="N153" s="935"/>
      <c r="O153" s="935"/>
      <c r="P153" s="935"/>
      <c r="Q153" s="935"/>
      <c r="R153" s="935"/>
      <c r="S153" s="935"/>
      <c r="T153" s="935"/>
      <c r="U153" s="935"/>
      <c r="V153" s="935"/>
      <c r="W153" s="935"/>
      <c r="X153" s="935"/>
      <c r="Y153" s="935"/>
      <c r="Z153" s="278"/>
      <c r="AA153" s="344"/>
      <c r="AB153" s="345"/>
      <c r="AC153" s="345"/>
      <c r="AD153" s="345"/>
      <c r="AE153" s="345"/>
      <c r="AF153" s="346"/>
      <c r="AG153" s="939"/>
      <c r="AH153" s="704"/>
      <c r="AI153" s="704"/>
      <c r="AJ153" s="704"/>
      <c r="AK153" s="704"/>
      <c r="AL153" s="704"/>
      <c r="AM153" s="705"/>
      <c r="AN153" s="940"/>
      <c r="AO153" s="940"/>
      <c r="AP153" s="940"/>
      <c r="AQ153" s="940"/>
      <c r="AR153" s="940"/>
      <c r="AS153" s="940"/>
      <c r="AT153" s="940"/>
      <c r="AU153" s="904"/>
      <c r="AV153" s="904"/>
      <c r="AW153" s="904"/>
      <c r="AX153" s="904"/>
      <c r="AY153" s="904"/>
      <c r="AZ153" s="904"/>
      <c r="BA153" s="297"/>
      <c r="BB153" s="350"/>
      <c r="BC153" s="350"/>
      <c r="BD153" s="350"/>
      <c r="BE153" s="350"/>
      <c r="BF153" s="350"/>
    </row>
    <row r="154" spans="1:62" ht="12" customHeight="1">
      <c r="B154" s="5"/>
      <c r="C154" s="49"/>
      <c r="D154" s="905"/>
      <c r="E154" s="906"/>
      <c r="F154" s="906"/>
      <c r="G154" s="906"/>
      <c r="H154" s="906"/>
      <c r="I154" s="906"/>
      <c r="J154" s="911"/>
      <c r="K154" s="1412" t="s">
        <v>347</v>
      </c>
      <c r="L154" s="1413"/>
      <c r="M154" s="1413"/>
      <c r="N154" s="1413"/>
      <c r="O154" s="1413"/>
      <c r="P154" s="1413"/>
      <c r="Q154" s="1413"/>
      <c r="R154" s="1413"/>
      <c r="S154" s="1413"/>
      <c r="T154" s="1413"/>
      <c r="U154" s="1413"/>
      <c r="V154" s="1413"/>
      <c r="W154" s="1413"/>
      <c r="X154" s="1413"/>
      <c r="Y154" s="1413"/>
      <c r="Z154" s="1432"/>
      <c r="AA154" s="1436" t="s">
        <v>348</v>
      </c>
      <c r="AB154" s="1437"/>
      <c r="AC154" s="1437"/>
      <c r="AD154" s="1437"/>
      <c r="AE154" s="1437"/>
      <c r="AF154" s="1438"/>
      <c r="AG154" s="1445">
        <v>8</v>
      </c>
      <c r="AH154" s="1446"/>
      <c r="AI154" s="1446"/>
      <c r="AJ154" s="1446"/>
      <c r="AK154" s="1446"/>
      <c r="AL154" s="1446"/>
      <c r="AM154" s="1447"/>
      <c r="AN154" s="1454">
        <v>20</v>
      </c>
      <c r="AO154" s="1454"/>
      <c r="AP154" s="1454"/>
      <c r="AQ154" s="1454"/>
      <c r="AR154" s="1454"/>
      <c r="AS154" s="1454"/>
      <c r="AT154" s="1454"/>
      <c r="AU154" s="919">
        <f>AG154*AN154</f>
        <v>160</v>
      </c>
      <c r="AV154" s="920"/>
      <c r="AW154" s="920"/>
      <c r="AX154" s="920"/>
      <c r="AY154" s="920"/>
      <c r="AZ154" s="921"/>
      <c r="BA154" s="297"/>
      <c r="BB154" s="350"/>
      <c r="BC154" s="350"/>
      <c r="BD154" s="350"/>
      <c r="BE154" s="350"/>
      <c r="BF154" s="350"/>
    </row>
    <row r="155" spans="1:62" ht="12" customHeight="1">
      <c r="B155" s="5"/>
      <c r="C155" s="49"/>
      <c r="D155" s="907"/>
      <c r="E155" s="908"/>
      <c r="F155" s="908"/>
      <c r="G155" s="908"/>
      <c r="H155" s="908"/>
      <c r="I155" s="908"/>
      <c r="J155" s="912"/>
      <c r="K155" s="1433"/>
      <c r="L155" s="1434"/>
      <c r="M155" s="1434"/>
      <c r="N155" s="1434"/>
      <c r="O155" s="1434"/>
      <c r="P155" s="1434"/>
      <c r="Q155" s="1434"/>
      <c r="R155" s="1434"/>
      <c r="S155" s="1434"/>
      <c r="T155" s="1434"/>
      <c r="U155" s="1434"/>
      <c r="V155" s="1434"/>
      <c r="W155" s="1434"/>
      <c r="X155" s="1434"/>
      <c r="Y155" s="1434"/>
      <c r="Z155" s="1435"/>
      <c r="AA155" s="1439"/>
      <c r="AB155" s="1440"/>
      <c r="AC155" s="1440"/>
      <c r="AD155" s="1440"/>
      <c r="AE155" s="1440"/>
      <c r="AF155" s="1441"/>
      <c r="AG155" s="1448"/>
      <c r="AH155" s="1449"/>
      <c r="AI155" s="1449"/>
      <c r="AJ155" s="1449"/>
      <c r="AK155" s="1449"/>
      <c r="AL155" s="1449"/>
      <c r="AM155" s="1450"/>
      <c r="AN155" s="1454"/>
      <c r="AO155" s="1454"/>
      <c r="AP155" s="1454"/>
      <c r="AQ155" s="1454"/>
      <c r="AR155" s="1454"/>
      <c r="AS155" s="1454"/>
      <c r="AT155" s="1454"/>
      <c r="AU155" s="922"/>
      <c r="AV155" s="923"/>
      <c r="AW155" s="923"/>
      <c r="AX155" s="923"/>
      <c r="AY155" s="923"/>
      <c r="AZ155" s="924"/>
      <c r="BA155" s="297"/>
      <c r="BB155" s="350"/>
      <c r="BC155" s="350"/>
      <c r="BD155" s="350"/>
      <c r="BE155" s="350"/>
      <c r="BF155" s="350"/>
    </row>
    <row r="156" spans="1:62" ht="12" customHeight="1">
      <c r="B156" s="5"/>
      <c r="C156" s="49"/>
      <c r="D156" s="909"/>
      <c r="E156" s="910"/>
      <c r="F156" s="910"/>
      <c r="G156" s="910"/>
      <c r="H156" s="910"/>
      <c r="I156" s="910"/>
      <c r="J156" s="913"/>
      <c r="K156" s="829" t="s">
        <v>154</v>
      </c>
      <c r="L156" s="830"/>
      <c r="M156" s="830"/>
      <c r="N156" s="830"/>
      <c r="O156" s="830"/>
      <c r="P156" s="830"/>
      <c r="Q156" s="830"/>
      <c r="R156" s="830"/>
      <c r="S156" s="830"/>
      <c r="T156" s="830"/>
      <c r="U156" s="830"/>
      <c r="V156" s="830"/>
      <c r="W156" s="830"/>
      <c r="X156" s="830"/>
      <c r="Y156" s="830"/>
      <c r="Z156" s="831"/>
      <c r="AA156" s="1442"/>
      <c r="AB156" s="1443"/>
      <c r="AC156" s="1443"/>
      <c r="AD156" s="1443"/>
      <c r="AE156" s="1443"/>
      <c r="AF156" s="1444"/>
      <c r="AG156" s="1451"/>
      <c r="AH156" s="1452"/>
      <c r="AI156" s="1452"/>
      <c r="AJ156" s="1452"/>
      <c r="AK156" s="1452"/>
      <c r="AL156" s="1452"/>
      <c r="AM156" s="1453"/>
      <c r="AN156" s="1454"/>
      <c r="AO156" s="1454"/>
      <c r="AP156" s="1454"/>
      <c r="AQ156" s="1454"/>
      <c r="AR156" s="1454"/>
      <c r="AS156" s="1454"/>
      <c r="AT156" s="1454"/>
      <c r="AU156" s="925"/>
      <c r="AV156" s="926"/>
      <c r="AW156" s="926"/>
      <c r="AX156" s="926"/>
      <c r="AY156" s="926"/>
      <c r="AZ156" s="927"/>
      <c r="BA156" s="297"/>
      <c r="BB156" s="350"/>
      <c r="BC156" s="350"/>
      <c r="BD156" s="350"/>
      <c r="BE156" s="350"/>
      <c r="BF156" s="350"/>
    </row>
    <row r="157" spans="1:62" ht="12" customHeight="1">
      <c r="B157" s="5"/>
      <c r="C157" s="5"/>
      <c r="D157" s="50"/>
      <c r="E157" s="50"/>
      <c r="F157" s="50"/>
      <c r="G157" s="50"/>
      <c r="H157" s="50"/>
      <c r="I157" s="50"/>
      <c r="J157" s="50"/>
      <c r="K157" s="51"/>
      <c r="L157" s="51"/>
      <c r="M157" s="51"/>
      <c r="N157" s="51"/>
      <c r="O157" s="51"/>
      <c r="P157" s="51"/>
      <c r="Q157" s="51"/>
      <c r="R157" s="51"/>
      <c r="S157" s="51"/>
      <c r="T157" s="51"/>
      <c r="U157" s="51"/>
      <c r="V157" s="51"/>
      <c r="W157" s="51"/>
      <c r="X157" s="51"/>
      <c r="Y157" s="51"/>
      <c r="Z157" s="51"/>
      <c r="AA157" s="52"/>
      <c r="AB157" s="52"/>
      <c r="AC157" s="52"/>
      <c r="AD157" s="52"/>
      <c r="AE157" s="52"/>
      <c r="AF157" s="52"/>
      <c r="AG157" s="53"/>
      <c r="AH157" s="53"/>
      <c r="AI157" s="53"/>
      <c r="AJ157" s="53"/>
      <c r="AK157" s="53"/>
      <c r="AL157" s="53"/>
      <c r="AM157" s="53"/>
      <c r="AN157" s="54"/>
      <c r="AO157" s="54"/>
      <c r="AP157" s="54"/>
      <c r="AQ157" s="54"/>
      <c r="AR157" s="54"/>
      <c r="AS157" s="54"/>
      <c r="AT157" s="55"/>
      <c r="AU157" s="56"/>
      <c r="AV157" s="56"/>
      <c r="AW157" s="56"/>
      <c r="AX157" s="56"/>
      <c r="AY157" s="56"/>
      <c r="AZ157" s="56"/>
      <c r="BA157" s="57"/>
      <c r="BB157" s="146"/>
      <c r="BC157" s="146"/>
      <c r="BD157" s="146"/>
      <c r="BE157" s="146"/>
      <c r="BF157" s="146"/>
    </row>
    <row r="158" spans="1:62" s="21" customFormat="1" ht="16.5" customHeight="1">
      <c r="A158" s="2"/>
      <c r="B158" s="2" t="s">
        <v>155</v>
      </c>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70"/>
      <c r="BI158" s="70"/>
    </row>
    <row r="159" spans="1:62" s="21" customFormat="1" ht="27" customHeight="1">
      <c r="A159" s="2"/>
      <c r="B159" s="2"/>
      <c r="C159" s="733" t="s">
        <v>156</v>
      </c>
      <c r="D159" s="733"/>
      <c r="E159" s="733"/>
      <c r="F159" s="733"/>
      <c r="G159" s="733"/>
      <c r="H159" s="733"/>
      <c r="I159" s="733"/>
      <c r="J159" s="733"/>
      <c r="K159" s="733"/>
      <c r="L159" s="733"/>
      <c r="M159" s="733"/>
      <c r="N159" s="733"/>
      <c r="O159" s="733"/>
      <c r="P159" s="733"/>
      <c r="Q159" s="733"/>
      <c r="R159" s="733"/>
      <c r="S159" s="733"/>
      <c r="T159" s="733"/>
      <c r="U159" s="733"/>
      <c r="V159" s="733"/>
      <c r="W159" s="733"/>
      <c r="X159" s="733"/>
      <c r="Y159" s="733"/>
      <c r="Z159" s="733"/>
      <c r="AA159" s="733"/>
      <c r="AB159" s="733"/>
      <c r="AC159" s="733"/>
      <c r="AD159" s="733"/>
      <c r="AE159" s="733"/>
      <c r="AF159" s="733"/>
      <c r="AG159" s="733"/>
      <c r="AH159" s="733"/>
      <c r="AI159" s="733"/>
      <c r="AJ159" s="733"/>
      <c r="AK159" s="733"/>
      <c r="AL159" s="733"/>
      <c r="AM159" s="733"/>
      <c r="AN159" s="733"/>
      <c r="AO159" s="733"/>
      <c r="AP159" s="733"/>
      <c r="AQ159" s="733"/>
      <c r="AR159" s="733"/>
      <c r="AS159" s="733"/>
      <c r="AT159" s="733"/>
      <c r="AU159" s="733"/>
      <c r="AV159" s="733"/>
      <c r="AW159" s="733"/>
      <c r="AX159" s="733"/>
      <c r="AY159" s="733"/>
      <c r="AZ159" s="733"/>
      <c r="BA159" s="733"/>
      <c r="BB159" s="733"/>
      <c r="BC159" s="733"/>
      <c r="BD159" s="733"/>
      <c r="BE159" s="733"/>
      <c r="BF159" s="733"/>
      <c r="BG159" s="2"/>
      <c r="BH159" s="70"/>
      <c r="BI159" s="70"/>
    </row>
    <row r="160" spans="1:62" ht="15.75" customHeight="1">
      <c r="B160" s="5"/>
      <c r="C160" s="49"/>
      <c r="D160" s="347" t="s">
        <v>148</v>
      </c>
      <c r="E160" s="526"/>
      <c r="F160" s="526"/>
      <c r="G160" s="526"/>
      <c r="H160" s="526"/>
      <c r="I160" s="526"/>
      <c r="J160" s="526"/>
      <c r="K160" s="527"/>
      <c r="L160" s="329" t="s">
        <v>149</v>
      </c>
      <c r="M160" s="330"/>
      <c r="N160" s="330"/>
      <c r="O160" s="330"/>
      <c r="P160" s="330"/>
      <c r="Q160" s="330"/>
      <c r="R160" s="330"/>
      <c r="S160" s="330"/>
      <c r="T160" s="330"/>
      <c r="U160" s="330"/>
      <c r="V160" s="330"/>
      <c r="W160" s="330"/>
      <c r="X160" s="330"/>
      <c r="Y160" s="330"/>
      <c r="Z160" s="331"/>
      <c r="AA160" s="505" t="s">
        <v>157</v>
      </c>
      <c r="AB160" s="545"/>
      <c r="AC160" s="545"/>
      <c r="AD160" s="545"/>
      <c r="AE160" s="545"/>
      <c r="AF160" s="546"/>
      <c r="AG160" s="505" t="s">
        <v>158</v>
      </c>
      <c r="AH160" s="545"/>
      <c r="AI160" s="545"/>
      <c r="AJ160" s="545"/>
      <c r="AK160" s="545"/>
      <c r="AL160" s="546"/>
      <c r="AM160" s="896" t="s">
        <v>159</v>
      </c>
      <c r="AN160" s="896"/>
      <c r="AO160" s="896"/>
      <c r="AP160" s="896"/>
      <c r="AQ160" s="896"/>
      <c r="AR160" s="807" t="s">
        <v>160</v>
      </c>
      <c r="AS160" s="807"/>
      <c r="AT160" s="807"/>
      <c r="AU160" s="807"/>
      <c r="AV160" s="807"/>
      <c r="AW160" s="897" t="s">
        <v>161</v>
      </c>
      <c r="AX160" s="898"/>
      <c r="AY160" s="898"/>
      <c r="AZ160" s="898"/>
      <c r="BA160" s="898"/>
      <c r="BB160" s="898"/>
      <c r="BC160" s="898"/>
      <c r="BD160" s="898"/>
      <c r="BE160" s="899"/>
    </row>
    <row r="161" spans="2:57" ht="15.75" customHeight="1">
      <c r="B161" s="5"/>
      <c r="C161" s="49"/>
      <c r="D161" s="528"/>
      <c r="E161" s="529"/>
      <c r="F161" s="529"/>
      <c r="G161" s="529"/>
      <c r="H161" s="529"/>
      <c r="I161" s="529"/>
      <c r="J161" s="529"/>
      <c r="K161" s="530"/>
      <c r="L161" s="893"/>
      <c r="M161" s="894"/>
      <c r="N161" s="894"/>
      <c r="O161" s="894"/>
      <c r="P161" s="894"/>
      <c r="Q161" s="894"/>
      <c r="R161" s="894"/>
      <c r="S161" s="894"/>
      <c r="T161" s="894"/>
      <c r="U161" s="894"/>
      <c r="V161" s="894"/>
      <c r="W161" s="894"/>
      <c r="X161" s="894"/>
      <c r="Y161" s="894"/>
      <c r="Z161" s="895"/>
      <c r="AA161" s="547"/>
      <c r="AB161" s="548"/>
      <c r="AC161" s="548"/>
      <c r="AD161" s="548"/>
      <c r="AE161" s="548"/>
      <c r="AF161" s="549"/>
      <c r="AG161" s="547"/>
      <c r="AH161" s="548"/>
      <c r="AI161" s="548"/>
      <c r="AJ161" s="548"/>
      <c r="AK161" s="548"/>
      <c r="AL161" s="549"/>
      <c r="AM161" s="896"/>
      <c r="AN161" s="896"/>
      <c r="AO161" s="896"/>
      <c r="AP161" s="896"/>
      <c r="AQ161" s="896"/>
      <c r="AR161" s="807"/>
      <c r="AS161" s="807"/>
      <c r="AT161" s="807"/>
      <c r="AU161" s="807"/>
      <c r="AV161" s="807"/>
      <c r="AW161" s="900"/>
      <c r="AX161" s="901"/>
      <c r="AY161" s="901"/>
      <c r="AZ161" s="901"/>
      <c r="BA161" s="901"/>
      <c r="BB161" s="901"/>
      <c r="BC161" s="901"/>
      <c r="BD161" s="901"/>
      <c r="BE161" s="902"/>
    </row>
    <row r="162" spans="2:57" ht="15.75" customHeight="1">
      <c r="B162" s="5"/>
      <c r="C162" s="49"/>
      <c r="D162" s="531"/>
      <c r="E162" s="532"/>
      <c r="F162" s="532"/>
      <c r="G162" s="532"/>
      <c r="H162" s="532"/>
      <c r="I162" s="532"/>
      <c r="J162" s="532"/>
      <c r="K162" s="533"/>
      <c r="L162" s="808" t="s">
        <v>162</v>
      </c>
      <c r="M162" s="809"/>
      <c r="N162" s="809"/>
      <c r="O162" s="809"/>
      <c r="P162" s="809"/>
      <c r="Q162" s="809"/>
      <c r="R162" s="809"/>
      <c r="S162" s="809"/>
      <c r="T162" s="809"/>
      <c r="U162" s="809"/>
      <c r="V162" s="809"/>
      <c r="W162" s="809"/>
      <c r="X162" s="809"/>
      <c r="Y162" s="809"/>
      <c r="Z162" s="810"/>
      <c r="AA162" s="550"/>
      <c r="AB162" s="551"/>
      <c r="AC162" s="551"/>
      <c r="AD162" s="551"/>
      <c r="AE162" s="551"/>
      <c r="AF162" s="552"/>
      <c r="AG162" s="550"/>
      <c r="AH162" s="551"/>
      <c r="AI162" s="551"/>
      <c r="AJ162" s="551"/>
      <c r="AK162" s="551"/>
      <c r="AL162" s="552"/>
      <c r="AM162" s="896"/>
      <c r="AN162" s="896"/>
      <c r="AO162" s="896"/>
      <c r="AP162" s="896"/>
      <c r="AQ162" s="896"/>
      <c r="AR162" s="807"/>
      <c r="AS162" s="807"/>
      <c r="AT162" s="807"/>
      <c r="AU162" s="807"/>
      <c r="AV162" s="807"/>
      <c r="AW162" s="903" t="s">
        <v>163</v>
      </c>
      <c r="AX162" s="891"/>
      <c r="AY162" s="891" t="s">
        <v>164</v>
      </c>
      <c r="AZ162" s="891"/>
      <c r="BA162" s="891"/>
      <c r="BB162" s="891"/>
      <c r="BC162" s="891"/>
      <c r="BD162" s="891"/>
      <c r="BE162" s="892"/>
    </row>
    <row r="163" spans="2:57" s="63" customFormat="1" ht="15.75" customHeight="1">
      <c r="B163" s="58"/>
      <c r="C163" s="59"/>
      <c r="D163" s="60"/>
      <c r="E163" s="61"/>
      <c r="F163" s="61"/>
      <c r="G163" s="61"/>
      <c r="H163" s="61"/>
      <c r="I163" s="61"/>
      <c r="J163" s="61"/>
      <c r="K163" s="62"/>
      <c r="L163" s="1459" t="s">
        <v>349</v>
      </c>
      <c r="M163" s="1460"/>
      <c r="N163" s="1460"/>
      <c r="O163" s="1460"/>
      <c r="P163" s="1460"/>
      <c r="Q163" s="1460"/>
      <c r="R163" s="1460"/>
      <c r="S163" s="1460"/>
      <c r="T163" s="1460"/>
      <c r="U163" s="1460"/>
      <c r="V163" s="1460"/>
      <c r="W163" s="1460"/>
      <c r="X163" s="1460"/>
      <c r="Y163" s="1460"/>
      <c r="Z163" s="1461"/>
      <c r="AA163" s="1465" t="s">
        <v>348</v>
      </c>
      <c r="AB163" s="1466"/>
      <c r="AC163" s="1466"/>
      <c r="AD163" s="1466"/>
      <c r="AE163" s="1466"/>
      <c r="AF163" s="1467"/>
      <c r="AG163" s="1474">
        <v>6</v>
      </c>
      <c r="AH163" s="1475"/>
      <c r="AI163" s="1475"/>
      <c r="AJ163" s="1475"/>
      <c r="AK163" s="1475"/>
      <c r="AL163" s="1476"/>
      <c r="AM163" s="1483">
        <v>20</v>
      </c>
      <c r="AN163" s="1484"/>
      <c r="AO163" s="1484"/>
      <c r="AP163" s="1484"/>
      <c r="AQ163" s="1485"/>
      <c r="AR163" s="881">
        <f>AG163*AM163</f>
        <v>120</v>
      </c>
      <c r="AS163" s="881"/>
      <c r="AT163" s="881"/>
      <c r="AU163" s="881"/>
      <c r="AV163" s="881"/>
      <c r="AW163" s="863"/>
      <c r="AX163" s="864"/>
      <c r="AY163" s="774"/>
      <c r="AZ163" s="774"/>
      <c r="BA163" s="774"/>
      <c r="BB163" s="774"/>
      <c r="BC163" s="774"/>
      <c r="BD163" s="774"/>
      <c r="BE163" s="775"/>
    </row>
    <row r="164" spans="2:57" s="63" customFormat="1" ht="15.75" customHeight="1">
      <c r="B164" s="58"/>
      <c r="C164" s="59"/>
      <c r="D164" s="64"/>
      <c r="E164" s="65"/>
      <c r="F164" s="65"/>
      <c r="G164" s="65"/>
      <c r="H164" s="65"/>
      <c r="I164" s="65"/>
      <c r="J164" s="65"/>
      <c r="K164" s="66"/>
      <c r="L164" s="1462"/>
      <c r="M164" s="1463"/>
      <c r="N164" s="1463"/>
      <c r="O164" s="1463"/>
      <c r="P164" s="1463"/>
      <c r="Q164" s="1463"/>
      <c r="R164" s="1463"/>
      <c r="S164" s="1463"/>
      <c r="T164" s="1463"/>
      <c r="U164" s="1463"/>
      <c r="V164" s="1463"/>
      <c r="W164" s="1463"/>
      <c r="X164" s="1463"/>
      <c r="Y164" s="1463"/>
      <c r="Z164" s="1464"/>
      <c r="AA164" s="1468"/>
      <c r="AB164" s="1469"/>
      <c r="AC164" s="1469"/>
      <c r="AD164" s="1469"/>
      <c r="AE164" s="1469"/>
      <c r="AF164" s="1470"/>
      <c r="AG164" s="1477"/>
      <c r="AH164" s="1478"/>
      <c r="AI164" s="1478"/>
      <c r="AJ164" s="1478"/>
      <c r="AK164" s="1478"/>
      <c r="AL164" s="1479"/>
      <c r="AM164" s="1486"/>
      <c r="AN164" s="1487"/>
      <c r="AO164" s="1487"/>
      <c r="AP164" s="1487"/>
      <c r="AQ164" s="1488"/>
      <c r="AR164" s="881"/>
      <c r="AS164" s="881"/>
      <c r="AT164" s="881"/>
      <c r="AU164" s="881"/>
      <c r="AV164" s="881"/>
      <c r="AW164" s="865"/>
      <c r="AX164" s="866"/>
      <c r="AY164" s="777"/>
      <c r="AZ164" s="777"/>
      <c r="BA164" s="777"/>
      <c r="BB164" s="777"/>
      <c r="BC164" s="777"/>
      <c r="BD164" s="777"/>
      <c r="BE164" s="778"/>
    </row>
    <row r="165" spans="2:57" s="63" customFormat="1" ht="15.75" customHeight="1">
      <c r="B165" s="58"/>
      <c r="C165" s="59"/>
      <c r="D165" s="67" t="s">
        <v>165</v>
      </c>
      <c r="E165" s="358" t="s">
        <v>166</v>
      </c>
      <c r="F165" s="358"/>
      <c r="G165" s="358"/>
      <c r="H165" s="358"/>
      <c r="I165" s="358"/>
      <c r="J165" s="358"/>
      <c r="K165" s="359"/>
      <c r="L165" s="1456" t="s">
        <v>350</v>
      </c>
      <c r="M165" s="1457"/>
      <c r="N165" s="1457"/>
      <c r="O165" s="1457"/>
      <c r="P165" s="1457"/>
      <c r="Q165" s="1457"/>
      <c r="R165" s="1457"/>
      <c r="S165" s="1457"/>
      <c r="T165" s="1457"/>
      <c r="U165" s="1457"/>
      <c r="V165" s="1457"/>
      <c r="W165" s="1457"/>
      <c r="X165" s="1457"/>
      <c r="Y165" s="1457"/>
      <c r="Z165" s="1458"/>
      <c r="AA165" s="1471"/>
      <c r="AB165" s="1472"/>
      <c r="AC165" s="1472"/>
      <c r="AD165" s="1472"/>
      <c r="AE165" s="1472"/>
      <c r="AF165" s="1473"/>
      <c r="AG165" s="1480"/>
      <c r="AH165" s="1481"/>
      <c r="AI165" s="1481"/>
      <c r="AJ165" s="1481"/>
      <c r="AK165" s="1481"/>
      <c r="AL165" s="1482"/>
      <c r="AM165" s="1489"/>
      <c r="AN165" s="1490"/>
      <c r="AO165" s="1490"/>
      <c r="AP165" s="1490"/>
      <c r="AQ165" s="1491"/>
      <c r="AR165" s="881"/>
      <c r="AS165" s="881"/>
      <c r="AT165" s="881"/>
      <c r="AU165" s="881"/>
      <c r="AV165" s="881"/>
      <c r="AW165" s="867"/>
      <c r="AX165" s="868"/>
      <c r="AY165" s="869"/>
      <c r="AZ165" s="869"/>
      <c r="BA165" s="869"/>
      <c r="BB165" s="869"/>
      <c r="BC165" s="869"/>
      <c r="BD165" s="869"/>
      <c r="BE165" s="870"/>
    </row>
    <row r="166" spans="2:57" s="63" customFormat="1" ht="15.75" customHeight="1">
      <c r="B166" s="58"/>
      <c r="C166" s="59"/>
      <c r="D166" s="60"/>
      <c r="E166" s="61"/>
      <c r="F166" s="61"/>
      <c r="G166" s="61"/>
      <c r="H166" s="61"/>
      <c r="I166" s="61"/>
      <c r="J166" s="61"/>
      <c r="K166" s="62"/>
      <c r="L166" s="1459" t="s">
        <v>351</v>
      </c>
      <c r="M166" s="1460"/>
      <c r="N166" s="1460"/>
      <c r="O166" s="1460"/>
      <c r="P166" s="1460"/>
      <c r="Q166" s="1460"/>
      <c r="R166" s="1460"/>
      <c r="S166" s="1460"/>
      <c r="T166" s="1460"/>
      <c r="U166" s="1460"/>
      <c r="V166" s="1460"/>
      <c r="W166" s="1460"/>
      <c r="X166" s="1460"/>
      <c r="Y166" s="1460"/>
      <c r="Z166" s="1461"/>
      <c r="AA166" s="1465" t="s">
        <v>348</v>
      </c>
      <c r="AB166" s="1466"/>
      <c r="AC166" s="1466"/>
      <c r="AD166" s="1466"/>
      <c r="AE166" s="1466"/>
      <c r="AF166" s="1467"/>
      <c r="AG166" s="1474">
        <v>6</v>
      </c>
      <c r="AH166" s="1475"/>
      <c r="AI166" s="1475"/>
      <c r="AJ166" s="1475"/>
      <c r="AK166" s="1475"/>
      <c r="AL166" s="1476"/>
      <c r="AM166" s="1483">
        <v>20</v>
      </c>
      <c r="AN166" s="1484"/>
      <c r="AO166" s="1484"/>
      <c r="AP166" s="1484"/>
      <c r="AQ166" s="1485"/>
      <c r="AR166" s="881">
        <f>AG166*AM166</f>
        <v>120</v>
      </c>
      <c r="AS166" s="881"/>
      <c r="AT166" s="881"/>
      <c r="AU166" s="881"/>
      <c r="AV166" s="881"/>
      <c r="AW166" s="863"/>
      <c r="AX166" s="864"/>
      <c r="AY166" s="774"/>
      <c r="AZ166" s="774"/>
      <c r="BA166" s="774"/>
      <c r="BB166" s="774"/>
      <c r="BC166" s="774"/>
      <c r="BD166" s="774"/>
      <c r="BE166" s="775"/>
    </row>
    <row r="167" spans="2:57" s="63" customFormat="1" ht="15.75" customHeight="1">
      <c r="B167" s="58"/>
      <c r="C167" s="59"/>
      <c r="D167" s="64"/>
      <c r="E167" s="65"/>
      <c r="F167" s="65"/>
      <c r="G167" s="65"/>
      <c r="H167" s="65"/>
      <c r="I167" s="65"/>
      <c r="J167" s="65"/>
      <c r="K167" s="66"/>
      <c r="L167" s="1462"/>
      <c r="M167" s="1463"/>
      <c r="N167" s="1463"/>
      <c r="O167" s="1463"/>
      <c r="P167" s="1463"/>
      <c r="Q167" s="1463"/>
      <c r="R167" s="1463"/>
      <c r="S167" s="1463"/>
      <c r="T167" s="1463"/>
      <c r="U167" s="1463"/>
      <c r="V167" s="1463"/>
      <c r="W167" s="1463"/>
      <c r="X167" s="1463"/>
      <c r="Y167" s="1463"/>
      <c r="Z167" s="1464"/>
      <c r="AA167" s="1468"/>
      <c r="AB167" s="1469"/>
      <c r="AC167" s="1469"/>
      <c r="AD167" s="1469"/>
      <c r="AE167" s="1469"/>
      <c r="AF167" s="1470"/>
      <c r="AG167" s="1477"/>
      <c r="AH167" s="1478"/>
      <c r="AI167" s="1478"/>
      <c r="AJ167" s="1478"/>
      <c r="AK167" s="1478"/>
      <c r="AL167" s="1479"/>
      <c r="AM167" s="1486"/>
      <c r="AN167" s="1487"/>
      <c r="AO167" s="1487"/>
      <c r="AP167" s="1487"/>
      <c r="AQ167" s="1488"/>
      <c r="AR167" s="881"/>
      <c r="AS167" s="881"/>
      <c r="AT167" s="881"/>
      <c r="AU167" s="881"/>
      <c r="AV167" s="881"/>
      <c r="AW167" s="865"/>
      <c r="AX167" s="866"/>
      <c r="AY167" s="777"/>
      <c r="AZ167" s="777"/>
      <c r="BA167" s="777"/>
      <c r="BB167" s="777"/>
      <c r="BC167" s="777"/>
      <c r="BD167" s="777"/>
      <c r="BE167" s="778"/>
    </row>
    <row r="168" spans="2:57" s="63" customFormat="1" ht="15.75" customHeight="1">
      <c r="B168" s="58"/>
      <c r="C168" s="59"/>
      <c r="D168" s="67" t="s">
        <v>165</v>
      </c>
      <c r="E168" s="1492" t="s">
        <v>353</v>
      </c>
      <c r="F168" s="1492"/>
      <c r="G168" s="1492"/>
      <c r="H168" s="1492"/>
      <c r="I168" s="1492"/>
      <c r="J168" s="1492"/>
      <c r="K168" s="1493"/>
      <c r="L168" s="1456" t="s">
        <v>352</v>
      </c>
      <c r="M168" s="1457"/>
      <c r="N168" s="1457"/>
      <c r="O168" s="1457"/>
      <c r="P168" s="1457"/>
      <c r="Q168" s="1457"/>
      <c r="R168" s="1457"/>
      <c r="S168" s="1457"/>
      <c r="T168" s="1457"/>
      <c r="U168" s="1457"/>
      <c r="V168" s="1457"/>
      <c r="W168" s="1457"/>
      <c r="X168" s="1457"/>
      <c r="Y168" s="1457"/>
      <c r="Z168" s="1458"/>
      <c r="AA168" s="1471"/>
      <c r="AB168" s="1472"/>
      <c r="AC168" s="1472"/>
      <c r="AD168" s="1472"/>
      <c r="AE168" s="1472"/>
      <c r="AF168" s="1473"/>
      <c r="AG168" s="1480"/>
      <c r="AH168" s="1481"/>
      <c r="AI168" s="1481"/>
      <c r="AJ168" s="1481"/>
      <c r="AK168" s="1481"/>
      <c r="AL168" s="1482"/>
      <c r="AM168" s="1489"/>
      <c r="AN168" s="1490"/>
      <c r="AO168" s="1490"/>
      <c r="AP168" s="1490"/>
      <c r="AQ168" s="1491"/>
      <c r="AR168" s="881"/>
      <c r="AS168" s="881"/>
      <c r="AT168" s="881"/>
      <c r="AU168" s="881"/>
      <c r="AV168" s="881"/>
      <c r="AW168" s="867"/>
      <c r="AX168" s="868"/>
      <c r="AY168" s="869"/>
      <c r="AZ168" s="869"/>
      <c r="BA168" s="869"/>
      <c r="BB168" s="869"/>
      <c r="BC168" s="869"/>
      <c r="BD168" s="869"/>
      <c r="BE168" s="870"/>
    </row>
    <row r="169" spans="2:57" s="63" customFormat="1" ht="15.75" customHeight="1">
      <c r="B169" s="58"/>
      <c r="C169" s="59"/>
      <c r="D169" s="60"/>
      <c r="E169" s="61"/>
      <c r="F169" s="61"/>
      <c r="G169" s="61"/>
      <c r="H169" s="61"/>
      <c r="I169" s="61"/>
      <c r="J169" s="61"/>
      <c r="K169" s="62"/>
      <c r="L169" s="1459" t="s">
        <v>349</v>
      </c>
      <c r="M169" s="1460"/>
      <c r="N169" s="1460"/>
      <c r="O169" s="1460"/>
      <c r="P169" s="1460"/>
      <c r="Q169" s="1460"/>
      <c r="R169" s="1460"/>
      <c r="S169" s="1460"/>
      <c r="T169" s="1460"/>
      <c r="U169" s="1460"/>
      <c r="V169" s="1460"/>
      <c r="W169" s="1460"/>
      <c r="X169" s="1460"/>
      <c r="Y169" s="1460"/>
      <c r="Z169" s="1461"/>
      <c r="AA169" s="1465" t="s">
        <v>348</v>
      </c>
      <c r="AB169" s="1466"/>
      <c r="AC169" s="1466"/>
      <c r="AD169" s="1466"/>
      <c r="AE169" s="1466"/>
      <c r="AF169" s="1467"/>
      <c r="AG169" s="1474">
        <v>6</v>
      </c>
      <c r="AH169" s="1475"/>
      <c r="AI169" s="1475"/>
      <c r="AJ169" s="1475"/>
      <c r="AK169" s="1475"/>
      <c r="AL169" s="1476"/>
      <c r="AM169" s="1483">
        <v>20</v>
      </c>
      <c r="AN169" s="1484"/>
      <c r="AO169" s="1484"/>
      <c r="AP169" s="1484"/>
      <c r="AQ169" s="1485"/>
      <c r="AR169" s="881">
        <f>AG169*AM169</f>
        <v>120</v>
      </c>
      <c r="AS169" s="881"/>
      <c r="AT169" s="881"/>
      <c r="AU169" s="881"/>
      <c r="AV169" s="881"/>
      <c r="AW169" s="863"/>
      <c r="AX169" s="864"/>
      <c r="AY169" s="774"/>
      <c r="AZ169" s="774"/>
      <c r="BA169" s="774"/>
      <c r="BB169" s="774"/>
      <c r="BC169" s="774"/>
      <c r="BD169" s="774"/>
      <c r="BE169" s="775"/>
    </row>
    <row r="170" spans="2:57" s="63" customFormat="1" ht="15.75" customHeight="1">
      <c r="B170" s="58"/>
      <c r="C170" s="59"/>
      <c r="D170" s="64"/>
      <c r="E170" s="65"/>
      <c r="F170" s="65"/>
      <c r="G170" s="65"/>
      <c r="H170" s="65"/>
      <c r="I170" s="65"/>
      <c r="J170" s="65"/>
      <c r="K170" s="66"/>
      <c r="L170" s="1462"/>
      <c r="M170" s="1463"/>
      <c r="N170" s="1463"/>
      <c r="O170" s="1463"/>
      <c r="P170" s="1463"/>
      <c r="Q170" s="1463"/>
      <c r="R170" s="1463"/>
      <c r="S170" s="1463"/>
      <c r="T170" s="1463"/>
      <c r="U170" s="1463"/>
      <c r="V170" s="1463"/>
      <c r="W170" s="1463"/>
      <c r="X170" s="1463"/>
      <c r="Y170" s="1463"/>
      <c r="Z170" s="1464"/>
      <c r="AA170" s="1468"/>
      <c r="AB170" s="1469"/>
      <c r="AC170" s="1469"/>
      <c r="AD170" s="1469"/>
      <c r="AE170" s="1469"/>
      <c r="AF170" s="1470"/>
      <c r="AG170" s="1477"/>
      <c r="AH170" s="1478"/>
      <c r="AI170" s="1478"/>
      <c r="AJ170" s="1478"/>
      <c r="AK170" s="1478"/>
      <c r="AL170" s="1479"/>
      <c r="AM170" s="1486"/>
      <c r="AN170" s="1487"/>
      <c r="AO170" s="1487"/>
      <c r="AP170" s="1487"/>
      <c r="AQ170" s="1488"/>
      <c r="AR170" s="881"/>
      <c r="AS170" s="881"/>
      <c r="AT170" s="881"/>
      <c r="AU170" s="881"/>
      <c r="AV170" s="881"/>
      <c r="AW170" s="865"/>
      <c r="AX170" s="866"/>
      <c r="AY170" s="777"/>
      <c r="AZ170" s="777"/>
      <c r="BA170" s="777"/>
      <c r="BB170" s="777"/>
      <c r="BC170" s="777"/>
      <c r="BD170" s="777"/>
      <c r="BE170" s="778"/>
    </row>
    <row r="171" spans="2:57" s="63" customFormat="1" ht="15.75" customHeight="1">
      <c r="B171" s="58"/>
      <c r="C171" s="59"/>
      <c r="D171" s="67" t="s">
        <v>165</v>
      </c>
      <c r="E171" s="358" t="s">
        <v>166</v>
      </c>
      <c r="F171" s="358"/>
      <c r="G171" s="358"/>
      <c r="H171" s="358"/>
      <c r="I171" s="358"/>
      <c r="J171" s="358"/>
      <c r="K171" s="359"/>
      <c r="L171" s="1456" t="s">
        <v>350</v>
      </c>
      <c r="M171" s="1457"/>
      <c r="N171" s="1457"/>
      <c r="O171" s="1457"/>
      <c r="P171" s="1457"/>
      <c r="Q171" s="1457"/>
      <c r="R171" s="1457"/>
      <c r="S171" s="1457"/>
      <c r="T171" s="1457"/>
      <c r="U171" s="1457"/>
      <c r="V171" s="1457"/>
      <c r="W171" s="1457"/>
      <c r="X171" s="1457"/>
      <c r="Y171" s="1457"/>
      <c r="Z171" s="1458"/>
      <c r="AA171" s="1471"/>
      <c r="AB171" s="1472"/>
      <c r="AC171" s="1472"/>
      <c r="AD171" s="1472"/>
      <c r="AE171" s="1472"/>
      <c r="AF171" s="1473"/>
      <c r="AG171" s="1480"/>
      <c r="AH171" s="1481"/>
      <c r="AI171" s="1481"/>
      <c r="AJ171" s="1481"/>
      <c r="AK171" s="1481"/>
      <c r="AL171" s="1482"/>
      <c r="AM171" s="1489"/>
      <c r="AN171" s="1490"/>
      <c r="AO171" s="1490"/>
      <c r="AP171" s="1490"/>
      <c r="AQ171" s="1491"/>
      <c r="AR171" s="881"/>
      <c r="AS171" s="881"/>
      <c r="AT171" s="881"/>
      <c r="AU171" s="881"/>
      <c r="AV171" s="881"/>
      <c r="AW171" s="867"/>
      <c r="AX171" s="868"/>
      <c r="AY171" s="869"/>
      <c r="AZ171" s="869"/>
      <c r="BA171" s="869"/>
      <c r="BB171" s="869"/>
      <c r="BC171" s="869"/>
      <c r="BD171" s="869"/>
      <c r="BE171" s="870"/>
    </row>
    <row r="172" spans="2:57" s="63" customFormat="1" ht="15.75" customHeight="1">
      <c r="B172" s="58"/>
      <c r="C172" s="59"/>
      <c r="D172" s="60"/>
      <c r="E172" s="61"/>
      <c r="F172" s="61"/>
      <c r="G172" s="61"/>
      <c r="H172" s="61"/>
      <c r="I172" s="61"/>
      <c r="J172" s="61"/>
      <c r="K172" s="62"/>
      <c r="L172" s="1459" t="s">
        <v>349</v>
      </c>
      <c r="M172" s="1460"/>
      <c r="N172" s="1460"/>
      <c r="O172" s="1460"/>
      <c r="P172" s="1460"/>
      <c r="Q172" s="1460"/>
      <c r="R172" s="1460"/>
      <c r="S172" s="1460"/>
      <c r="T172" s="1460"/>
      <c r="U172" s="1460"/>
      <c r="V172" s="1460"/>
      <c r="W172" s="1460"/>
      <c r="X172" s="1460"/>
      <c r="Y172" s="1460"/>
      <c r="Z172" s="1461"/>
      <c r="AA172" s="1465" t="s">
        <v>348</v>
      </c>
      <c r="AB172" s="1466"/>
      <c r="AC172" s="1466"/>
      <c r="AD172" s="1466"/>
      <c r="AE172" s="1466"/>
      <c r="AF172" s="1467"/>
      <c r="AG172" s="1474">
        <v>5</v>
      </c>
      <c r="AH172" s="1475"/>
      <c r="AI172" s="1475"/>
      <c r="AJ172" s="1475"/>
      <c r="AK172" s="1475"/>
      <c r="AL172" s="1476"/>
      <c r="AM172" s="1483">
        <v>16</v>
      </c>
      <c r="AN172" s="1484"/>
      <c r="AO172" s="1484"/>
      <c r="AP172" s="1484"/>
      <c r="AQ172" s="1485"/>
      <c r="AR172" s="881">
        <f>AG172*AM172</f>
        <v>80</v>
      </c>
      <c r="AS172" s="881"/>
      <c r="AT172" s="881"/>
      <c r="AU172" s="881"/>
      <c r="AV172" s="881"/>
      <c r="AW172" s="863"/>
      <c r="AX172" s="864"/>
      <c r="AY172" s="774"/>
      <c r="AZ172" s="774"/>
      <c r="BA172" s="774"/>
      <c r="BB172" s="774"/>
      <c r="BC172" s="774"/>
      <c r="BD172" s="774"/>
      <c r="BE172" s="775"/>
    </row>
    <row r="173" spans="2:57" s="63" customFormat="1" ht="15.75" customHeight="1">
      <c r="B173" s="58"/>
      <c r="C173" s="59"/>
      <c r="D173" s="64"/>
      <c r="E173" s="65"/>
      <c r="F173" s="65"/>
      <c r="G173" s="65"/>
      <c r="H173" s="65"/>
      <c r="I173" s="65"/>
      <c r="J173" s="65"/>
      <c r="K173" s="66"/>
      <c r="L173" s="1462"/>
      <c r="M173" s="1463"/>
      <c r="N173" s="1463"/>
      <c r="O173" s="1463"/>
      <c r="P173" s="1463"/>
      <c r="Q173" s="1463"/>
      <c r="R173" s="1463"/>
      <c r="S173" s="1463"/>
      <c r="T173" s="1463"/>
      <c r="U173" s="1463"/>
      <c r="V173" s="1463"/>
      <c r="W173" s="1463"/>
      <c r="X173" s="1463"/>
      <c r="Y173" s="1463"/>
      <c r="Z173" s="1464"/>
      <c r="AA173" s="1468"/>
      <c r="AB173" s="1469"/>
      <c r="AC173" s="1469"/>
      <c r="AD173" s="1469"/>
      <c r="AE173" s="1469"/>
      <c r="AF173" s="1470"/>
      <c r="AG173" s="1477"/>
      <c r="AH173" s="1478"/>
      <c r="AI173" s="1478"/>
      <c r="AJ173" s="1478"/>
      <c r="AK173" s="1478"/>
      <c r="AL173" s="1479"/>
      <c r="AM173" s="1486"/>
      <c r="AN173" s="1487"/>
      <c r="AO173" s="1487"/>
      <c r="AP173" s="1487"/>
      <c r="AQ173" s="1488"/>
      <c r="AR173" s="881"/>
      <c r="AS173" s="881"/>
      <c r="AT173" s="881"/>
      <c r="AU173" s="881"/>
      <c r="AV173" s="881"/>
      <c r="AW173" s="865"/>
      <c r="AX173" s="866"/>
      <c r="AY173" s="777"/>
      <c r="AZ173" s="777"/>
      <c r="BA173" s="777"/>
      <c r="BB173" s="777"/>
      <c r="BC173" s="777"/>
      <c r="BD173" s="777"/>
      <c r="BE173" s="778"/>
    </row>
    <row r="174" spans="2:57" s="63" customFormat="1" ht="15.75" customHeight="1">
      <c r="B174" s="58"/>
      <c r="C174" s="59"/>
      <c r="D174" s="67" t="s">
        <v>165</v>
      </c>
      <c r="E174" s="358" t="s">
        <v>166</v>
      </c>
      <c r="F174" s="358"/>
      <c r="G174" s="358"/>
      <c r="H174" s="358"/>
      <c r="I174" s="358"/>
      <c r="J174" s="358"/>
      <c r="K174" s="359"/>
      <c r="L174" s="1456" t="s">
        <v>350</v>
      </c>
      <c r="M174" s="1457"/>
      <c r="N174" s="1457"/>
      <c r="O174" s="1457"/>
      <c r="P174" s="1457"/>
      <c r="Q174" s="1457"/>
      <c r="R174" s="1457"/>
      <c r="S174" s="1457"/>
      <c r="T174" s="1457"/>
      <c r="U174" s="1457"/>
      <c r="V174" s="1457"/>
      <c r="W174" s="1457"/>
      <c r="X174" s="1457"/>
      <c r="Y174" s="1457"/>
      <c r="Z174" s="1458"/>
      <c r="AA174" s="1471"/>
      <c r="AB174" s="1472"/>
      <c r="AC174" s="1472"/>
      <c r="AD174" s="1472"/>
      <c r="AE174" s="1472"/>
      <c r="AF174" s="1473"/>
      <c r="AG174" s="1480"/>
      <c r="AH174" s="1481"/>
      <c r="AI174" s="1481"/>
      <c r="AJ174" s="1481"/>
      <c r="AK174" s="1481"/>
      <c r="AL174" s="1482"/>
      <c r="AM174" s="1489"/>
      <c r="AN174" s="1490"/>
      <c r="AO174" s="1490"/>
      <c r="AP174" s="1490"/>
      <c r="AQ174" s="1491"/>
      <c r="AR174" s="881"/>
      <c r="AS174" s="881"/>
      <c r="AT174" s="881"/>
      <c r="AU174" s="881"/>
      <c r="AV174" s="881"/>
      <c r="AW174" s="867"/>
      <c r="AX174" s="868"/>
      <c r="AY174" s="869"/>
      <c r="AZ174" s="869"/>
      <c r="BA174" s="869"/>
      <c r="BB174" s="869"/>
      <c r="BC174" s="869"/>
      <c r="BD174" s="869"/>
      <c r="BE174" s="870"/>
    </row>
    <row r="175" spans="2:57" s="63" customFormat="1" ht="15.75" customHeight="1">
      <c r="B175" s="58"/>
      <c r="C175" s="59"/>
      <c r="D175" s="60"/>
      <c r="E175" s="61"/>
      <c r="F175" s="61"/>
      <c r="G175" s="61"/>
      <c r="H175" s="61"/>
      <c r="I175" s="61"/>
      <c r="J175" s="61"/>
      <c r="K175" s="62"/>
      <c r="L175" s="1459" t="s">
        <v>349</v>
      </c>
      <c r="M175" s="1460"/>
      <c r="N175" s="1460"/>
      <c r="O175" s="1460"/>
      <c r="P175" s="1460"/>
      <c r="Q175" s="1460"/>
      <c r="R175" s="1460"/>
      <c r="S175" s="1460"/>
      <c r="T175" s="1460"/>
      <c r="U175" s="1460"/>
      <c r="V175" s="1460"/>
      <c r="W175" s="1460"/>
      <c r="X175" s="1460"/>
      <c r="Y175" s="1460"/>
      <c r="Z175" s="1461"/>
      <c r="AA175" s="1465" t="s">
        <v>348</v>
      </c>
      <c r="AB175" s="1466"/>
      <c r="AC175" s="1466"/>
      <c r="AD175" s="1466"/>
      <c r="AE175" s="1466"/>
      <c r="AF175" s="1467"/>
      <c r="AG175" s="1474">
        <v>4</v>
      </c>
      <c r="AH175" s="1475"/>
      <c r="AI175" s="1475"/>
      <c r="AJ175" s="1475"/>
      <c r="AK175" s="1475"/>
      <c r="AL175" s="1476"/>
      <c r="AM175" s="1483">
        <v>16</v>
      </c>
      <c r="AN175" s="1484"/>
      <c r="AO175" s="1484"/>
      <c r="AP175" s="1484"/>
      <c r="AQ175" s="1485"/>
      <c r="AR175" s="881">
        <f>AG175*AM175</f>
        <v>64</v>
      </c>
      <c r="AS175" s="881"/>
      <c r="AT175" s="881"/>
      <c r="AU175" s="881"/>
      <c r="AV175" s="881"/>
      <c r="AW175" s="863"/>
      <c r="AX175" s="864"/>
      <c r="AY175" s="1494" t="s">
        <v>392</v>
      </c>
      <c r="AZ175" s="1494"/>
      <c r="BA175" s="1494"/>
      <c r="BB175" s="1494"/>
      <c r="BC175" s="1494"/>
      <c r="BD175" s="1494"/>
      <c r="BE175" s="1495"/>
    </row>
    <row r="176" spans="2:57" s="63" customFormat="1" ht="15.75" customHeight="1">
      <c r="B176" s="58"/>
      <c r="C176" s="59"/>
      <c r="D176" s="64"/>
      <c r="E176" s="65"/>
      <c r="F176" s="65"/>
      <c r="G176" s="65"/>
      <c r="H176" s="65"/>
      <c r="I176" s="65"/>
      <c r="J176" s="65"/>
      <c r="K176" s="66"/>
      <c r="L176" s="1462"/>
      <c r="M176" s="1463"/>
      <c r="N176" s="1463"/>
      <c r="O176" s="1463"/>
      <c r="P176" s="1463"/>
      <c r="Q176" s="1463"/>
      <c r="R176" s="1463"/>
      <c r="S176" s="1463"/>
      <c r="T176" s="1463"/>
      <c r="U176" s="1463"/>
      <c r="V176" s="1463"/>
      <c r="W176" s="1463"/>
      <c r="X176" s="1463"/>
      <c r="Y176" s="1463"/>
      <c r="Z176" s="1464"/>
      <c r="AA176" s="1468"/>
      <c r="AB176" s="1469"/>
      <c r="AC176" s="1469"/>
      <c r="AD176" s="1469"/>
      <c r="AE176" s="1469"/>
      <c r="AF176" s="1470"/>
      <c r="AG176" s="1477"/>
      <c r="AH176" s="1478"/>
      <c r="AI176" s="1478"/>
      <c r="AJ176" s="1478"/>
      <c r="AK176" s="1478"/>
      <c r="AL176" s="1479"/>
      <c r="AM176" s="1486"/>
      <c r="AN176" s="1487"/>
      <c r="AO176" s="1487"/>
      <c r="AP176" s="1487"/>
      <c r="AQ176" s="1488"/>
      <c r="AR176" s="881"/>
      <c r="AS176" s="881"/>
      <c r="AT176" s="881"/>
      <c r="AU176" s="881"/>
      <c r="AV176" s="881"/>
      <c r="AW176" s="865"/>
      <c r="AX176" s="866"/>
      <c r="AY176" s="1388"/>
      <c r="AZ176" s="1388"/>
      <c r="BA176" s="1388"/>
      <c r="BB176" s="1388"/>
      <c r="BC176" s="1388"/>
      <c r="BD176" s="1388"/>
      <c r="BE176" s="1496"/>
    </row>
    <row r="177" spans="2:57" s="63" customFormat="1" ht="15.75" customHeight="1">
      <c r="B177" s="58"/>
      <c r="C177" s="59"/>
      <c r="D177" s="67" t="s">
        <v>165</v>
      </c>
      <c r="E177" s="358" t="s">
        <v>166</v>
      </c>
      <c r="F177" s="358"/>
      <c r="G177" s="358"/>
      <c r="H177" s="358"/>
      <c r="I177" s="358"/>
      <c r="J177" s="358"/>
      <c r="K177" s="359"/>
      <c r="L177" s="1456" t="s">
        <v>350</v>
      </c>
      <c r="M177" s="1457"/>
      <c r="N177" s="1457"/>
      <c r="O177" s="1457"/>
      <c r="P177" s="1457"/>
      <c r="Q177" s="1457"/>
      <c r="R177" s="1457"/>
      <c r="S177" s="1457"/>
      <c r="T177" s="1457"/>
      <c r="U177" s="1457"/>
      <c r="V177" s="1457"/>
      <c r="W177" s="1457"/>
      <c r="X177" s="1457"/>
      <c r="Y177" s="1457"/>
      <c r="Z177" s="1458"/>
      <c r="AA177" s="1471"/>
      <c r="AB177" s="1472"/>
      <c r="AC177" s="1472"/>
      <c r="AD177" s="1472"/>
      <c r="AE177" s="1472"/>
      <c r="AF177" s="1473"/>
      <c r="AG177" s="1480"/>
      <c r="AH177" s="1481"/>
      <c r="AI177" s="1481"/>
      <c r="AJ177" s="1481"/>
      <c r="AK177" s="1481"/>
      <c r="AL177" s="1482"/>
      <c r="AM177" s="1489"/>
      <c r="AN177" s="1490"/>
      <c r="AO177" s="1490"/>
      <c r="AP177" s="1490"/>
      <c r="AQ177" s="1491"/>
      <c r="AR177" s="881"/>
      <c r="AS177" s="881"/>
      <c r="AT177" s="881"/>
      <c r="AU177" s="881"/>
      <c r="AV177" s="881"/>
      <c r="AW177" s="867"/>
      <c r="AX177" s="868"/>
      <c r="AY177" s="1497"/>
      <c r="AZ177" s="1497"/>
      <c r="BA177" s="1497"/>
      <c r="BB177" s="1497"/>
      <c r="BC177" s="1497"/>
      <c r="BD177" s="1497"/>
      <c r="BE177" s="1498"/>
    </row>
    <row r="178" spans="2:57" s="63" customFormat="1" ht="15.75" customHeight="1">
      <c r="B178" s="58"/>
      <c r="C178" s="59"/>
      <c r="D178" s="60"/>
      <c r="E178" s="61"/>
      <c r="F178" s="61"/>
      <c r="G178" s="61"/>
      <c r="H178" s="61"/>
      <c r="I178" s="61"/>
      <c r="J178" s="61"/>
      <c r="K178" s="62"/>
      <c r="L178" s="1459" t="s">
        <v>349</v>
      </c>
      <c r="M178" s="1460"/>
      <c r="N178" s="1460"/>
      <c r="O178" s="1460"/>
      <c r="P178" s="1460"/>
      <c r="Q178" s="1460"/>
      <c r="R178" s="1460"/>
      <c r="S178" s="1460"/>
      <c r="T178" s="1460"/>
      <c r="U178" s="1460"/>
      <c r="V178" s="1460"/>
      <c r="W178" s="1460"/>
      <c r="X178" s="1460"/>
      <c r="Y178" s="1460"/>
      <c r="Z178" s="1461"/>
      <c r="AA178" s="1465" t="s">
        <v>348</v>
      </c>
      <c r="AB178" s="1466"/>
      <c r="AC178" s="1466"/>
      <c r="AD178" s="1466"/>
      <c r="AE178" s="1466"/>
      <c r="AF178" s="1467"/>
      <c r="AG178" s="1474">
        <v>5</v>
      </c>
      <c r="AH178" s="1475"/>
      <c r="AI178" s="1475"/>
      <c r="AJ178" s="1475"/>
      <c r="AK178" s="1475"/>
      <c r="AL178" s="1476"/>
      <c r="AM178" s="1483">
        <v>16</v>
      </c>
      <c r="AN178" s="1484"/>
      <c r="AO178" s="1484"/>
      <c r="AP178" s="1484"/>
      <c r="AQ178" s="1485"/>
      <c r="AR178" s="881">
        <f>AG178*AM178</f>
        <v>80</v>
      </c>
      <c r="AS178" s="881"/>
      <c r="AT178" s="881"/>
      <c r="AU178" s="881"/>
      <c r="AV178" s="881"/>
      <c r="AW178" s="863"/>
      <c r="AX178" s="864"/>
      <c r="AY178" s="774"/>
      <c r="AZ178" s="774"/>
      <c r="BA178" s="774"/>
      <c r="BB178" s="774"/>
      <c r="BC178" s="774"/>
      <c r="BD178" s="774"/>
      <c r="BE178" s="775"/>
    </row>
    <row r="179" spans="2:57" s="63" customFormat="1" ht="15.75" customHeight="1">
      <c r="B179" s="58"/>
      <c r="C179" s="59"/>
      <c r="D179" s="64"/>
      <c r="E179" s="65"/>
      <c r="F179" s="65"/>
      <c r="G179" s="65"/>
      <c r="H179" s="65"/>
      <c r="I179" s="65"/>
      <c r="J179" s="65"/>
      <c r="K179" s="66"/>
      <c r="L179" s="1462"/>
      <c r="M179" s="1463"/>
      <c r="N179" s="1463"/>
      <c r="O179" s="1463"/>
      <c r="P179" s="1463"/>
      <c r="Q179" s="1463"/>
      <c r="R179" s="1463"/>
      <c r="S179" s="1463"/>
      <c r="T179" s="1463"/>
      <c r="U179" s="1463"/>
      <c r="V179" s="1463"/>
      <c r="W179" s="1463"/>
      <c r="X179" s="1463"/>
      <c r="Y179" s="1463"/>
      <c r="Z179" s="1464"/>
      <c r="AA179" s="1468"/>
      <c r="AB179" s="1469"/>
      <c r="AC179" s="1469"/>
      <c r="AD179" s="1469"/>
      <c r="AE179" s="1469"/>
      <c r="AF179" s="1470"/>
      <c r="AG179" s="1477"/>
      <c r="AH179" s="1478"/>
      <c r="AI179" s="1478"/>
      <c r="AJ179" s="1478"/>
      <c r="AK179" s="1478"/>
      <c r="AL179" s="1479"/>
      <c r="AM179" s="1486"/>
      <c r="AN179" s="1487"/>
      <c r="AO179" s="1487"/>
      <c r="AP179" s="1487"/>
      <c r="AQ179" s="1488"/>
      <c r="AR179" s="881"/>
      <c r="AS179" s="881"/>
      <c r="AT179" s="881"/>
      <c r="AU179" s="881"/>
      <c r="AV179" s="881"/>
      <c r="AW179" s="865"/>
      <c r="AX179" s="866"/>
      <c r="AY179" s="777"/>
      <c r="AZ179" s="777"/>
      <c r="BA179" s="777"/>
      <c r="BB179" s="777"/>
      <c r="BC179" s="777"/>
      <c r="BD179" s="777"/>
      <c r="BE179" s="778"/>
    </row>
    <row r="180" spans="2:57" s="63" customFormat="1" ht="15.75" customHeight="1">
      <c r="B180" s="58"/>
      <c r="C180" s="59"/>
      <c r="D180" s="67" t="s">
        <v>165</v>
      </c>
      <c r="E180" s="358" t="s">
        <v>166</v>
      </c>
      <c r="F180" s="358"/>
      <c r="G180" s="358"/>
      <c r="H180" s="358"/>
      <c r="I180" s="358"/>
      <c r="J180" s="358"/>
      <c r="K180" s="359"/>
      <c r="L180" s="1456" t="s">
        <v>350</v>
      </c>
      <c r="M180" s="1457"/>
      <c r="N180" s="1457"/>
      <c r="O180" s="1457"/>
      <c r="P180" s="1457"/>
      <c r="Q180" s="1457"/>
      <c r="R180" s="1457"/>
      <c r="S180" s="1457"/>
      <c r="T180" s="1457"/>
      <c r="U180" s="1457"/>
      <c r="V180" s="1457"/>
      <c r="W180" s="1457"/>
      <c r="X180" s="1457"/>
      <c r="Y180" s="1457"/>
      <c r="Z180" s="1458"/>
      <c r="AA180" s="1471"/>
      <c r="AB180" s="1472"/>
      <c r="AC180" s="1472"/>
      <c r="AD180" s="1472"/>
      <c r="AE180" s="1472"/>
      <c r="AF180" s="1473"/>
      <c r="AG180" s="1480"/>
      <c r="AH180" s="1481"/>
      <c r="AI180" s="1481"/>
      <c r="AJ180" s="1481"/>
      <c r="AK180" s="1481"/>
      <c r="AL180" s="1482"/>
      <c r="AM180" s="1489"/>
      <c r="AN180" s="1490"/>
      <c r="AO180" s="1490"/>
      <c r="AP180" s="1490"/>
      <c r="AQ180" s="1491"/>
      <c r="AR180" s="881"/>
      <c r="AS180" s="881"/>
      <c r="AT180" s="881"/>
      <c r="AU180" s="881"/>
      <c r="AV180" s="881"/>
      <c r="AW180" s="867"/>
      <c r="AX180" s="868"/>
      <c r="AY180" s="869"/>
      <c r="AZ180" s="869"/>
      <c r="BA180" s="869"/>
      <c r="BB180" s="869"/>
      <c r="BC180" s="869"/>
      <c r="BD180" s="869"/>
      <c r="BE180" s="870"/>
    </row>
    <row r="181" spans="2:57" s="63" customFormat="1" ht="15.75" customHeight="1">
      <c r="B181" s="58"/>
      <c r="C181" s="59"/>
      <c r="D181" s="60"/>
      <c r="E181" s="61"/>
      <c r="F181" s="61"/>
      <c r="G181" s="61"/>
      <c r="H181" s="61"/>
      <c r="I181" s="61"/>
      <c r="J181" s="61"/>
      <c r="K181" s="62"/>
      <c r="L181" s="882"/>
      <c r="M181" s="883"/>
      <c r="N181" s="883"/>
      <c r="O181" s="883"/>
      <c r="P181" s="883"/>
      <c r="Q181" s="883"/>
      <c r="R181" s="883"/>
      <c r="S181" s="883"/>
      <c r="T181" s="883"/>
      <c r="U181" s="883"/>
      <c r="V181" s="883"/>
      <c r="W181" s="883"/>
      <c r="X181" s="883"/>
      <c r="Y181" s="883"/>
      <c r="Z181" s="884"/>
      <c r="AA181" s="423"/>
      <c r="AB181" s="424"/>
      <c r="AC181" s="424"/>
      <c r="AD181" s="424"/>
      <c r="AE181" s="424"/>
      <c r="AF181" s="425"/>
      <c r="AG181" s="746"/>
      <c r="AH181" s="747"/>
      <c r="AI181" s="747"/>
      <c r="AJ181" s="747"/>
      <c r="AK181" s="747"/>
      <c r="AL181" s="748"/>
      <c r="AM181" s="755"/>
      <c r="AN181" s="756"/>
      <c r="AO181" s="756"/>
      <c r="AP181" s="756"/>
      <c r="AQ181" s="757"/>
      <c r="AR181" s="881">
        <f>AG181*AM181</f>
        <v>0</v>
      </c>
      <c r="AS181" s="881"/>
      <c r="AT181" s="881"/>
      <c r="AU181" s="881"/>
      <c r="AV181" s="881"/>
      <c r="AW181" s="863"/>
      <c r="AX181" s="864"/>
      <c r="AY181" s="774"/>
      <c r="AZ181" s="774"/>
      <c r="BA181" s="774"/>
      <c r="BB181" s="774"/>
      <c r="BC181" s="774"/>
      <c r="BD181" s="774"/>
      <c r="BE181" s="775"/>
    </row>
    <row r="182" spans="2:57" s="63" customFormat="1" ht="15.75" customHeight="1">
      <c r="B182" s="58"/>
      <c r="C182" s="59"/>
      <c r="D182" s="64"/>
      <c r="E182" s="65"/>
      <c r="F182" s="65"/>
      <c r="G182" s="65"/>
      <c r="H182" s="65"/>
      <c r="I182" s="65"/>
      <c r="J182" s="65"/>
      <c r="K182" s="66"/>
      <c r="L182" s="885"/>
      <c r="M182" s="886"/>
      <c r="N182" s="886"/>
      <c r="O182" s="886"/>
      <c r="P182" s="886"/>
      <c r="Q182" s="886"/>
      <c r="R182" s="886"/>
      <c r="S182" s="886"/>
      <c r="T182" s="886"/>
      <c r="U182" s="886"/>
      <c r="V182" s="886"/>
      <c r="W182" s="886"/>
      <c r="X182" s="886"/>
      <c r="Y182" s="886"/>
      <c r="Z182" s="887"/>
      <c r="AA182" s="888"/>
      <c r="AB182" s="889"/>
      <c r="AC182" s="889"/>
      <c r="AD182" s="889"/>
      <c r="AE182" s="889"/>
      <c r="AF182" s="890"/>
      <c r="AG182" s="749"/>
      <c r="AH182" s="750"/>
      <c r="AI182" s="750"/>
      <c r="AJ182" s="750"/>
      <c r="AK182" s="750"/>
      <c r="AL182" s="751"/>
      <c r="AM182" s="758"/>
      <c r="AN182" s="759"/>
      <c r="AO182" s="759"/>
      <c r="AP182" s="759"/>
      <c r="AQ182" s="760"/>
      <c r="AR182" s="881"/>
      <c r="AS182" s="881"/>
      <c r="AT182" s="881"/>
      <c r="AU182" s="881"/>
      <c r="AV182" s="881"/>
      <c r="AW182" s="865"/>
      <c r="AX182" s="866"/>
      <c r="AY182" s="777"/>
      <c r="AZ182" s="777"/>
      <c r="BA182" s="777"/>
      <c r="BB182" s="777"/>
      <c r="BC182" s="777"/>
      <c r="BD182" s="777"/>
      <c r="BE182" s="778"/>
    </row>
    <row r="183" spans="2:57" s="63" customFormat="1" ht="15.75" customHeight="1">
      <c r="B183" s="58"/>
      <c r="C183" s="59"/>
      <c r="D183" s="67" t="s">
        <v>165</v>
      </c>
      <c r="E183" s="358" t="s">
        <v>166</v>
      </c>
      <c r="F183" s="358"/>
      <c r="G183" s="358"/>
      <c r="H183" s="358"/>
      <c r="I183" s="358"/>
      <c r="J183" s="358"/>
      <c r="K183" s="359"/>
      <c r="L183" s="871"/>
      <c r="M183" s="872"/>
      <c r="N183" s="872"/>
      <c r="O183" s="872"/>
      <c r="P183" s="872"/>
      <c r="Q183" s="872"/>
      <c r="R183" s="872"/>
      <c r="S183" s="872"/>
      <c r="T183" s="872"/>
      <c r="U183" s="872"/>
      <c r="V183" s="872"/>
      <c r="W183" s="872"/>
      <c r="X183" s="872"/>
      <c r="Y183" s="872"/>
      <c r="Z183" s="873"/>
      <c r="AA183" s="426"/>
      <c r="AB183" s="427"/>
      <c r="AC183" s="427"/>
      <c r="AD183" s="427"/>
      <c r="AE183" s="427"/>
      <c r="AF183" s="428"/>
      <c r="AG183" s="752"/>
      <c r="AH183" s="753"/>
      <c r="AI183" s="753"/>
      <c r="AJ183" s="753"/>
      <c r="AK183" s="753"/>
      <c r="AL183" s="754"/>
      <c r="AM183" s="761"/>
      <c r="AN183" s="762"/>
      <c r="AO183" s="762"/>
      <c r="AP183" s="762"/>
      <c r="AQ183" s="763"/>
      <c r="AR183" s="881"/>
      <c r="AS183" s="881"/>
      <c r="AT183" s="881"/>
      <c r="AU183" s="881"/>
      <c r="AV183" s="881"/>
      <c r="AW183" s="867"/>
      <c r="AX183" s="868"/>
      <c r="AY183" s="869"/>
      <c r="AZ183" s="869"/>
      <c r="BA183" s="869"/>
      <c r="BB183" s="869"/>
      <c r="BC183" s="869"/>
      <c r="BD183" s="869"/>
      <c r="BE183" s="870"/>
    </row>
    <row r="184" spans="2:57" s="63" customFormat="1" ht="15.75" customHeight="1">
      <c r="B184" s="58"/>
      <c r="C184" s="59"/>
      <c r="D184" s="60"/>
      <c r="E184" s="61"/>
      <c r="F184" s="61"/>
      <c r="G184" s="61"/>
      <c r="H184" s="61"/>
      <c r="I184" s="61"/>
      <c r="J184" s="61"/>
      <c r="K184" s="62"/>
      <c r="L184" s="882"/>
      <c r="M184" s="883"/>
      <c r="N184" s="883"/>
      <c r="O184" s="883"/>
      <c r="P184" s="883"/>
      <c r="Q184" s="883"/>
      <c r="R184" s="883"/>
      <c r="S184" s="883"/>
      <c r="T184" s="883"/>
      <c r="U184" s="883"/>
      <c r="V184" s="883"/>
      <c r="W184" s="883"/>
      <c r="X184" s="883"/>
      <c r="Y184" s="883"/>
      <c r="Z184" s="884"/>
      <c r="AA184" s="423"/>
      <c r="AB184" s="424"/>
      <c r="AC184" s="424"/>
      <c r="AD184" s="424"/>
      <c r="AE184" s="424"/>
      <c r="AF184" s="425"/>
      <c r="AG184" s="746"/>
      <c r="AH184" s="747"/>
      <c r="AI184" s="747"/>
      <c r="AJ184" s="747"/>
      <c r="AK184" s="747"/>
      <c r="AL184" s="748"/>
      <c r="AM184" s="755"/>
      <c r="AN184" s="756"/>
      <c r="AO184" s="756"/>
      <c r="AP184" s="756"/>
      <c r="AQ184" s="757"/>
      <c r="AR184" s="881">
        <f>AG184*AM184</f>
        <v>0</v>
      </c>
      <c r="AS184" s="881"/>
      <c r="AT184" s="881"/>
      <c r="AU184" s="881"/>
      <c r="AV184" s="881"/>
      <c r="AW184" s="863"/>
      <c r="AX184" s="864"/>
      <c r="AY184" s="774"/>
      <c r="AZ184" s="774"/>
      <c r="BA184" s="774"/>
      <c r="BB184" s="774"/>
      <c r="BC184" s="774"/>
      <c r="BD184" s="774"/>
      <c r="BE184" s="775"/>
    </row>
    <row r="185" spans="2:57" s="63" customFormat="1" ht="15.75" customHeight="1">
      <c r="B185" s="58"/>
      <c r="C185" s="59"/>
      <c r="D185" s="64"/>
      <c r="E185" s="65"/>
      <c r="F185" s="65"/>
      <c r="G185" s="65"/>
      <c r="H185" s="65"/>
      <c r="I185" s="65"/>
      <c r="J185" s="65"/>
      <c r="K185" s="66"/>
      <c r="L185" s="885"/>
      <c r="M185" s="886"/>
      <c r="N185" s="886"/>
      <c r="O185" s="886"/>
      <c r="P185" s="886"/>
      <c r="Q185" s="886"/>
      <c r="R185" s="886"/>
      <c r="S185" s="886"/>
      <c r="T185" s="886"/>
      <c r="U185" s="886"/>
      <c r="V185" s="886"/>
      <c r="W185" s="886"/>
      <c r="X185" s="886"/>
      <c r="Y185" s="886"/>
      <c r="Z185" s="887"/>
      <c r="AA185" s="888"/>
      <c r="AB185" s="889"/>
      <c r="AC185" s="889"/>
      <c r="AD185" s="889"/>
      <c r="AE185" s="889"/>
      <c r="AF185" s="890"/>
      <c r="AG185" s="749"/>
      <c r="AH185" s="750"/>
      <c r="AI185" s="750"/>
      <c r="AJ185" s="750"/>
      <c r="AK185" s="750"/>
      <c r="AL185" s="751"/>
      <c r="AM185" s="758"/>
      <c r="AN185" s="759"/>
      <c r="AO185" s="759"/>
      <c r="AP185" s="759"/>
      <c r="AQ185" s="760"/>
      <c r="AR185" s="881"/>
      <c r="AS185" s="881"/>
      <c r="AT185" s="881"/>
      <c r="AU185" s="881"/>
      <c r="AV185" s="881"/>
      <c r="AW185" s="865"/>
      <c r="AX185" s="866"/>
      <c r="AY185" s="777"/>
      <c r="AZ185" s="777"/>
      <c r="BA185" s="777"/>
      <c r="BB185" s="777"/>
      <c r="BC185" s="777"/>
      <c r="BD185" s="777"/>
      <c r="BE185" s="778"/>
    </row>
    <row r="186" spans="2:57" s="63" customFormat="1" ht="15.75" customHeight="1">
      <c r="B186" s="58"/>
      <c r="C186" s="59"/>
      <c r="D186" s="67" t="s">
        <v>165</v>
      </c>
      <c r="E186" s="358" t="s">
        <v>166</v>
      </c>
      <c r="F186" s="358"/>
      <c r="G186" s="358"/>
      <c r="H186" s="358"/>
      <c r="I186" s="358"/>
      <c r="J186" s="358"/>
      <c r="K186" s="359"/>
      <c r="L186" s="871"/>
      <c r="M186" s="872"/>
      <c r="N186" s="872"/>
      <c r="O186" s="872"/>
      <c r="P186" s="872"/>
      <c r="Q186" s="872"/>
      <c r="R186" s="872"/>
      <c r="S186" s="872"/>
      <c r="T186" s="872"/>
      <c r="U186" s="872"/>
      <c r="V186" s="872"/>
      <c r="W186" s="872"/>
      <c r="X186" s="872"/>
      <c r="Y186" s="872"/>
      <c r="Z186" s="873"/>
      <c r="AA186" s="426"/>
      <c r="AB186" s="427"/>
      <c r="AC186" s="427"/>
      <c r="AD186" s="427"/>
      <c r="AE186" s="427"/>
      <c r="AF186" s="428"/>
      <c r="AG186" s="752"/>
      <c r="AH186" s="753"/>
      <c r="AI186" s="753"/>
      <c r="AJ186" s="753"/>
      <c r="AK186" s="753"/>
      <c r="AL186" s="754"/>
      <c r="AM186" s="761"/>
      <c r="AN186" s="762"/>
      <c r="AO186" s="762"/>
      <c r="AP186" s="762"/>
      <c r="AQ186" s="763"/>
      <c r="AR186" s="881"/>
      <c r="AS186" s="881"/>
      <c r="AT186" s="881"/>
      <c r="AU186" s="881"/>
      <c r="AV186" s="881"/>
      <c r="AW186" s="867"/>
      <c r="AX186" s="868"/>
      <c r="AY186" s="869"/>
      <c r="AZ186" s="869"/>
      <c r="BA186" s="869"/>
      <c r="BB186" s="869"/>
      <c r="BC186" s="869"/>
      <c r="BD186" s="869"/>
      <c r="BE186" s="870"/>
    </row>
    <row r="187" spans="2:57" s="63" customFormat="1" ht="15.75" customHeight="1">
      <c r="B187" s="58"/>
      <c r="C187" s="59"/>
      <c r="D187" s="60"/>
      <c r="E187" s="61"/>
      <c r="F187" s="61"/>
      <c r="G187" s="61"/>
      <c r="H187" s="61"/>
      <c r="I187" s="61"/>
      <c r="J187" s="61"/>
      <c r="K187" s="62"/>
      <c r="L187" s="882"/>
      <c r="M187" s="883"/>
      <c r="N187" s="883"/>
      <c r="O187" s="883"/>
      <c r="P187" s="883"/>
      <c r="Q187" s="883"/>
      <c r="R187" s="883"/>
      <c r="S187" s="883"/>
      <c r="T187" s="883"/>
      <c r="U187" s="883"/>
      <c r="V187" s="883"/>
      <c r="W187" s="883"/>
      <c r="X187" s="883"/>
      <c r="Y187" s="883"/>
      <c r="Z187" s="884"/>
      <c r="AA187" s="423"/>
      <c r="AB187" s="424"/>
      <c r="AC187" s="424"/>
      <c r="AD187" s="424"/>
      <c r="AE187" s="424"/>
      <c r="AF187" s="425"/>
      <c r="AG187" s="746"/>
      <c r="AH187" s="747"/>
      <c r="AI187" s="747"/>
      <c r="AJ187" s="747"/>
      <c r="AK187" s="747"/>
      <c r="AL187" s="748"/>
      <c r="AM187" s="755"/>
      <c r="AN187" s="756"/>
      <c r="AO187" s="756"/>
      <c r="AP187" s="756"/>
      <c r="AQ187" s="757"/>
      <c r="AR187" s="881">
        <f>AG187*AM187</f>
        <v>0</v>
      </c>
      <c r="AS187" s="881"/>
      <c r="AT187" s="881"/>
      <c r="AU187" s="881"/>
      <c r="AV187" s="881"/>
      <c r="AW187" s="863"/>
      <c r="AX187" s="864"/>
      <c r="AY187" s="774"/>
      <c r="AZ187" s="774"/>
      <c r="BA187" s="774"/>
      <c r="BB187" s="774"/>
      <c r="BC187" s="774"/>
      <c r="BD187" s="774"/>
      <c r="BE187" s="775"/>
    </row>
    <row r="188" spans="2:57" s="63" customFormat="1" ht="15.75" customHeight="1">
      <c r="B188" s="58"/>
      <c r="C188" s="59"/>
      <c r="D188" s="64"/>
      <c r="E188" s="65"/>
      <c r="F188" s="65"/>
      <c r="G188" s="65"/>
      <c r="H188" s="65"/>
      <c r="I188" s="65"/>
      <c r="J188" s="65"/>
      <c r="K188" s="66"/>
      <c r="L188" s="885"/>
      <c r="M188" s="886"/>
      <c r="N188" s="886"/>
      <c r="O188" s="886"/>
      <c r="P188" s="886"/>
      <c r="Q188" s="886"/>
      <c r="R188" s="886"/>
      <c r="S188" s="886"/>
      <c r="T188" s="886"/>
      <c r="U188" s="886"/>
      <c r="V188" s="886"/>
      <c r="W188" s="886"/>
      <c r="X188" s="886"/>
      <c r="Y188" s="886"/>
      <c r="Z188" s="887"/>
      <c r="AA188" s="888"/>
      <c r="AB188" s="889"/>
      <c r="AC188" s="889"/>
      <c r="AD188" s="889"/>
      <c r="AE188" s="889"/>
      <c r="AF188" s="890"/>
      <c r="AG188" s="749"/>
      <c r="AH188" s="750"/>
      <c r="AI188" s="750"/>
      <c r="AJ188" s="750"/>
      <c r="AK188" s="750"/>
      <c r="AL188" s="751"/>
      <c r="AM188" s="758"/>
      <c r="AN188" s="759"/>
      <c r="AO188" s="759"/>
      <c r="AP188" s="759"/>
      <c r="AQ188" s="760"/>
      <c r="AR188" s="881"/>
      <c r="AS188" s="881"/>
      <c r="AT188" s="881"/>
      <c r="AU188" s="881"/>
      <c r="AV188" s="881"/>
      <c r="AW188" s="865"/>
      <c r="AX188" s="866"/>
      <c r="AY188" s="777"/>
      <c r="AZ188" s="777"/>
      <c r="BA188" s="777"/>
      <c r="BB188" s="777"/>
      <c r="BC188" s="777"/>
      <c r="BD188" s="777"/>
      <c r="BE188" s="778"/>
    </row>
    <row r="189" spans="2:57" s="63" customFormat="1" ht="15.75" customHeight="1">
      <c r="B189" s="58"/>
      <c r="C189" s="59"/>
      <c r="D189" s="67" t="s">
        <v>165</v>
      </c>
      <c r="E189" s="358" t="s">
        <v>166</v>
      </c>
      <c r="F189" s="358"/>
      <c r="G189" s="358"/>
      <c r="H189" s="358"/>
      <c r="I189" s="358"/>
      <c r="J189" s="358"/>
      <c r="K189" s="359"/>
      <c r="L189" s="871"/>
      <c r="M189" s="872"/>
      <c r="N189" s="872"/>
      <c r="O189" s="872"/>
      <c r="P189" s="872"/>
      <c r="Q189" s="872"/>
      <c r="R189" s="872"/>
      <c r="S189" s="872"/>
      <c r="T189" s="872"/>
      <c r="U189" s="872"/>
      <c r="V189" s="872"/>
      <c r="W189" s="872"/>
      <c r="X189" s="872"/>
      <c r="Y189" s="872"/>
      <c r="Z189" s="873"/>
      <c r="AA189" s="426"/>
      <c r="AB189" s="427"/>
      <c r="AC189" s="427"/>
      <c r="AD189" s="427"/>
      <c r="AE189" s="427"/>
      <c r="AF189" s="428"/>
      <c r="AG189" s="752"/>
      <c r="AH189" s="753"/>
      <c r="AI189" s="753"/>
      <c r="AJ189" s="753"/>
      <c r="AK189" s="753"/>
      <c r="AL189" s="754"/>
      <c r="AM189" s="761"/>
      <c r="AN189" s="762"/>
      <c r="AO189" s="762"/>
      <c r="AP189" s="762"/>
      <c r="AQ189" s="763"/>
      <c r="AR189" s="881"/>
      <c r="AS189" s="881"/>
      <c r="AT189" s="881"/>
      <c r="AU189" s="881"/>
      <c r="AV189" s="881"/>
      <c r="AW189" s="867"/>
      <c r="AX189" s="868"/>
      <c r="AY189" s="869"/>
      <c r="AZ189" s="869"/>
      <c r="BA189" s="869"/>
      <c r="BB189" s="869"/>
      <c r="BC189" s="869"/>
      <c r="BD189" s="869"/>
      <c r="BE189" s="870"/>
    </row>
    <row r="190" spans="2:57" s="63" customFormat="1" ht="15.75" customHeight="1">
      <c r="B190" s="58"/>
      <c r="C190" s="59"/>
      <c r="D190" s="60"/>
      <c r="E190" s="61"/>
      <c r="F190" s="61"/>
      <c r="G190" s="61"/>
      <c r="H190" s="61"/>
      <c r="I190" s="61"/>
      <c r="J190" s="61"/>
      <c r="K190" s="62"/>
      <c r="L190" s="882"/>
      <c r="M190" s="883"/>
      <c r="N190" s="883"/>
      <c r="O190" s="883"/>
      <c r="P190" s="883"/>
      <c r="Q190" s="883"/>
      <c r="R190" s="883"/>
      <c r="S190" s="883"/>
      <c r="T190" s="883"/>
      <c r="U190" s="883"/>
      <c r="V190" s="883"/>
      <c r="W190" s="883"/>
      <c r="X190" s="883"/>
      <c r="Y190" s="883"/>
      <c r="Z190" s="884"/>
      <c r="AA190" s="423"/>
      <c r="AB190" s="424"/>
      <c r="AC190" s="424"/>
      <c r="AD190" s="424"/>
      <c r="AE190" s="424"/>
      <c r="AF190" s="425"/>
      <c r="AG190" s="746"/>
      <c r="AH190" s="747"/>
      <c r="AI190" s="747"/>
      <c r="AJ190" s="747"/>
      <c r="AK190" s="747"/>
      <c r="AL190" s="748"/>
      <c r="AM190" s="755"/>
      <c r="AN190" s="756"/>
      <c r="AO190" s="756"/>
      <c r="AP190" s="756"/>
      <c r="AQ190" s="757"/>
      <c r="AR190" s="881">
        <f>AG190*AM190</f>
        <v>0</v>
      </c>
      <c r="AS190" s="881"/>
      <c r="AT190" s="881"/>
      <c r="AU190" s="881"/>
      <c r="AV190" s="881"/>
      <c r="AW190" s="863"/>
      <c r="AX190" s="864"/>
      <c r="AY190" s="774"/>
      <c r="AZ190" s="774"/>
      <c r="BA190" s="774"/>
      <c r="BB190" s="774"/>
      <c r="BC190" s="774"/>
      <c r="BD190" s="774"/>
      <c r="BE190" s="775"/>
    </row>
    <row r="191" spans="2:57" s="63" customFormat="1" ht="15.75" customHeight="1">
      <c r="B191" s="58"/>
      <c r="C191" s="59"/>
      <c r="D191" s="64"/>
      <c r="E191" s="65"/>
      <c r="F191" s="65"/>
      <c r="G191" s="65"/>
      <c r="H191" s="65"/>
      <c r="I191" s="65"/>
      <c r="J191" s="65"/>
      <c r="K191" s="66"/>
      <c r="L191" s="885"/>
      <c r="M191" s="886"/>
      <c r="N191" s="886"/>
      <c r="O191" s="886"/>
      <c r="P191" s="886"/>
      <c r="Q191" s="886"/>
      <c r="R191" s="886"/>
      <c r="S191" s="886"/>
      <c r="T191" s="886"/>
      <c r="U191" s="886"/>
      <c r="V191" s="886"/>
      <c r="W191" s="886"/>
      <c r="X191" s="886"/>
      <c r="Y191" s="886"/>
      <c r="Z191" s="887"/>
      <c r="AA191" s="888"/>
      <c r="AB191" s="889"/>
      <c r="AC191" s="889"/>
      <c r="AD191" s="889"/>
      <c r="AE191" s="889"/>
      <c r="AF191" s="890"/>
      <c r="AG191" s="749"/>
      <c r="AH191" s="750"/>
      <c r="AI191" s="750"/>
      <c r="AJ191" s="750"/>
      <c r="AK191" s="750"/>
      <c r="AL191" s="751"/>
      <c r="AM191" s="758"/>
      <c r="AN191" s="759"/>
      <c r="AO191" s="759"/>
      <c r="AP191" s="759"/>
      <c r="AQ191" s="760"/>
      <c r="AR191" s="881"/>
      <c r="AS191" s="881"/>
      <c r="AT191" s="881"/>
      <c r="AU191" s="881"/>
      <c r="AV191" s="881"/>
      <c r="AW191" s="865"/>
      <c r="AX191" s="866"/>
      <c r="AY191" s="777"/>
      <c r="AZ191" s="777"/>
      <c r="BA191" s="777"/>
      <c r="BB191" s="777"/>
      <c r="BC191" s="777"/>
      <c r="BD191" s="777"/>
      <c r="BE191" s="778"/>
    </row>
    <row r="192" spans="2:57" s="63" customFormat="1" ht="15.75" customHeight="1">
      <c r="B192" s="58"/>
      <c r="C192" s="59"/>
      <c r="D192" s="67" t="s">
        <v>165</v>
      </c>
      <c r="E192" s="358" t="s">
        <v>166</v>
      </c>
      <c r="F192" s="358"/>
      <c r="G192" s="358"/>
      <c r="H192" s="358"/>
      <c r="I192" s="358"/>
      <c r="J192" s="358"/>
      <c r="K192" s="359"/>
      <c r="L192" s="871"/>
      <c r="M192" s="872"/>
      <c r="N192" s="872"/>
      <c r="O192" s="872"/>
      <c r="P192" s="872"/>
      <c r="Q192" s="872"/>
      <c r="R192" s="872"/>
      <c r="S192" s="872"/>
      <c r="T192" s="872"/>
      <c r="U192" s="872"/>
      <c r="V192" s="872"/>
      <c r="W192" s="872"/>
      <c r="X192" s="872"/>
      <c r="Y192" s="872"/>
      <c r="Z192" s="873"/>
      <c r="AA192" s="426"/>
      <c r="AB192" s="427"/>
      <c r="AC192" s="427"/>
      <c r="AD192" s="427"/>
      <c r="AE192" s="427"/>
      <c r="AF192" s="428"/>
      <c r="AG192" s="752"/>
      <c r="AH192" s="753"/>
      <c r="AI192" s="753"/>
      <c r="AJ192" s="753"/>
      <c r="AK192" s="753"/>
      <c r="AL192" s="754"/>
      <c r="AM192" s="761"/>
      <c r="AN192" s="762"/>
      <c r="AO192" s="762"/>
      <c r="AP192" s="762"/>
      <c r="AQ192" s="763"/>
      <c r="AR192" s="881"/>
      <c r="AS192" s="881"/>
      <c r="AT192" s="881"/>
      <c r="AU192" s="881"/>
      <c r="AV192" s="881"/>
      <c r="AW192" s="867"/>
      <c r="AX192" s="868"/>
      <c r="AY192" s="869"/>
      <c r="AZ192" s="869"/>
      <c r="BA192" s="869"/>
      <c r="BB192" s="869"/>
      <c r="BC192" s="869"/>
      <c r="BD192" s="869"/>
      <c r="BE192" s="870"/>
    </row>
    <row r="193" spans="2:57" s="63" customFormat="1" ht="15.75" customHeight="1">
      <c r="B193" s="58"/>
      <c r="C193" s="59"/>
      <c r="D193" s="60"/>
      <c r="E193" s="61"/>
      <c r="F193" s="61"/>
      <c r="G193" s="61"/>
      <c r="H193" s="61"/>
      <c r="I193" s="61"/>
      <c r="J193" s="61"/>
      <c r="K193" s="62"/>
      <c r="L193" s="882"/>
      <c r="M193" s="883"/>
      <c r="N193" s="883"/>
      <c r="O193" s="883"/>
      <c r="P193" s="883"/>
      <c r="Q193" s="883"/>
      <c r="R193" s="883"/>
      <c r="S193" s="883"/>
      <c r="T193" s="883"/>
      <c r="U193" s="883"/>
      <c r="V193" s="883"/>
      <c r="W193" s="883"/>
      <c r="X193" s="883"/>
      <c r="Y193" s="883"/>
      <c r="Z193" s="884"/>
      <c r="AA193" s="423"/>
      <c r="AB193" s="424"/>
      <c r="AC193" s="424"/>
      <c r="AD193" s="424"/>
      <c r="AE193" s="424"/>
      <c r="AF193" s="425"/>
      <c r="AG193" s="746"/>
      <c r="AH193" s="747"/>
      <c r="AI193" s="747"/>
      <c r="AJ193" s="747"/>
      <c r="AK193" s="747"/>
      <c r="AL193" s="748"/>
      <c r="AM193" s="755"/>
      <c r="AN193" s="756"/>
      <c r="AO193" s="756"/>
      <c r="AP193" s="756"/>
      <c r="AQ193" s="757"/>
      <c r="AR193" s="881">
        <f>AG193*AM193</f>
        <v>0</v>
      </c>
      <c r="AS193" s="881"/>
      <c r="AT193" s="881"/>
      <c r="AU193" s="881"/>
      <c r="AV193" s="881"/>
      <c r="AW193" s="863"/>
      <c r="AX193" s="864"/>
      <c r="AY193" s="774"/>
      <c r="AZ193" s="774"/>
      <c r="BA193" s="774"/>
      <c r="BB193" s="774"/>
      <c r="BC193" s="774"/>
      <c r="BD193" s="774"/>
      <c r="BE193" s="775"/>
    </row>
    <row r="194" spans="2:57" s="63" customFormat="1" ht="15.75" customHeight="1">
      <c r="B194" s="58"/>
      <c r="C194" s="59"/>
      <c r="D194" s="64"/>
      <c r="E194" s="65"/>
      <c r="F194" s="65"/>
      <c r="G194" s="65"/>
      <c r="H194" s="65"/>
      <c r="I194" s="65"/>
      <c r="J194" s="65"/>
      <c r="K194" s="66"/>
      <c r="L194" s="885"/>
      <c r="M194" s="886"/>
      <c r="N194" s="886"/>
      <c r="O194" s="886"/>
      <c r="P194" s="886"/>
      <c r="Q194" s="886"/>
      <c r="R194" s="886"/>
      <c r="S194" s="886"/>
      <c r="T194" s="886"/>
      <c r="U194" s="886"/>
      <c r="V194" s="886"/>
      <c r="W194" s="886"/>
      <c r="X194" s="886"/>
      <c r="Y194" s="886"/>
      <c r="Z194" s="887"/>
      <c r="AA194" s="888"/>
      <c r="AB194" s="889"/>
      <c r="AC194" s="889"/>
      <c r="AD194" s="889"/>
      <c r="AE194" s="889"/>
      <c r="AF194" s="890"/>
      <c r="AG194" s="749"/>
      <c r="AH194" s="750"/>
      <c r="AI194" s="750"/>
      <c r="AJ194" s="750"/>
      <c r="AK194" s="750"/>
      <c r="AL194" s="751"/>
      <c r="AM194" s="758"/>
      <c r="AN194" s="759"/>
      <c r="AO194" s="759"/>
      <c r="AP194" s="759"/>
      <c r="AQ194" s="760"/>
      <c r="AR194" s="881"/>
      <c r="AS194" s="881"/>
      <c r="AT194" s="881"/>
      <c r="AU194" s="881"/>
      <c r="AV194" s="881"/>
      <c r="AW194" s="865"/>
      <c r="AX194" s="866"/>
      <c r="AY194" s="777"/>
      <c r="AZ194" s="777"/>
      <c r="BA194" s="777"/>
      <c r="BB194" s="777"/>
      <c r="BC194" s="777"/>
      <c r="BD194" s="777"/>
      <c r="BE194" s="778"/>
    </row>
    <row r="195" spans="2:57" s="63" customFormat="1" ht="15.75" customHeight="1">
      <c r="B195" s="58"/>
      <c r="C195" s="59"/>
      <c r="D195" s="67" t="s">
        <v>165</v>
      </c>
      <c r="E195" s="358" t="s">
        <v>166</v>
      </c>
      <c r="F195" s="358"/>
      <c r="G195" s="358"/>
      <c r="H195" s="358"/>
      <c r="I195" s="358"/>
      <c r="J195" s="358"/>
      <c r="K195" s="359"/>
      <c r="L195" s="871"/>
      <c r="M195" s="872"/>
      <c r="N195" s="872"/>
      <c r="O195" s="872"/>
      <c r="P195" s="872"/>
      <c r="Q195" s="872"/>
      <c r="R195" s="872"/>
      <c r="S195" s="872"/>
      <c r="T195" s="872"/>
      <c r="U195" s="872"/>
      <c r="V195" s="872"/>
      <c r="W195" s="872"/>
      <c r="X195" s="872"/>
      <c r="Y195" s="872"/>
      <c r="Z195" s="873"/>
      <c r="AA195" s="426"/>
      <c r="AB195" s="427"/>
      <c r="AC195" s="427"/>
      <c r="AD195" s="427"/>
      <c r="AE195" s="427"/>
      <c r="AF195" s="428"/>
      <c r="AG195" s="752"/>
      <c r="AH195" s="753"/>
      <c r="AI195" s="753"/>
      <c r="AJ195" s="753"/>
      <c r="AK195" s="753"/>
      <c r="AL195" s="754"/>
      <c r="AM195" s="761"/>
      <c r="AN195" s="762"/>
      <c r="AO195" s="762"/>
      <c r="AP195" s="762"/>
      <c r="AQ195" s="763"/>
      <c r="AR195" s="881"/>
      <c r="AS195" s="881"/>
      <c r="AT195" s="881"/>
      <c r="AU195" s="881"/>
      <c r="AV195" s="881"/>
      <c r="AW195" s="867"/>
      <c r="AX195" s="868"/>
      <c r="AY195" s="869"/>
      <c r="AZ195" s="869"/>
      <c r="BA195" s="869"/>
      <c r="BB195" s="869"/>
      <c r="BC195" s="869"/>
      <c r="BD195" s="869"/>
      <c r="BE195" s="870"/>
    </row>
    <row r="196" spans="2:57" s="63" customFormat="1" ht="15.75" customHeight="1">
      <c r="B196" s="58"/>
      <c r="C196" s="59"/>
      <c r="D196" s="60"/>
      <c r="E196" s="61"/>
      <c r="F196" s="61"/>
      <c r="G196" s="61"/>
      <c r="H196" s="61"/>
      <c r="I196" s="61"/>
      <c r="J196" s="61"/>
      <c r="K196" s="62"/>
      <c r="L196" s="882"/>
      <c r="M196" s="883"/>
      <c r="N196" s="883"/>
      <c r="O196" s="883"/>
      <c r="P196" s="883"/>
      <c r="Q196" s="883"/>
      <c r="R196" s="883"/>
      <c r="S196" s="883"/>
      <c r="T196" s="883"/>
      <c r="U196" s="883"/>
      <c r="V196" s="883"/>
      <c r="W196" s="883"/>
      <c r="X196" s="883"/>
      <c r="Y196" s="883"/>
      <c r="Z196" s="884"/>
      <c r="AA196" s="423"/>
      <c r="AB196" s="424"/>
      <c r="AC196" s="424"/>
      <c r="AD196" s="424"/>
      <c r="AE196" s="424"/>
      <c r="AF196" s="425"/>
      <c r="AG196" s="746"/>
      <c r="AH196" s="747"/>
      <c r="AI196" s="747"/>
      <c r="AJ196" s="747"/>
      <c r="AK196" s="747"/>
      <c r="AL196" s="748"/>
      <c r="AM196" s="755"/>
      <c r="AN196" s="756"/>
      <c r="AO196" s="756"/>
      <c r="AP196" s="756"/>
      <c r="AQ196" s="757"/>
      <c r="AR196" s="881">
        <f>AG196*AM196</f>
        <v>0</v>
      </c>
      <c r="AS196" s="881"/>
      <c r="AT196" s="881"/>
      <c r="AU196" s="881"/>
      <c r="AV196" s="881"/>
      <c r="AW196" s="863"/>
      <c r="AX196" s="864"/>
      <c r="AY196" s="774"/>
      <c r="AZ196" s="774"/>
      <c r="BA196" s="774"/>
      <c r="BB196" s="774"/>
      <c r="BC196" s="774"/>
      <c r="BD196" s="774"/>
      <c r="BE196" s="775"/>
    </row>
    <row r="197" spans="2:57" s="63" customFormat="1" ht="15.75" customHeight="1">
      <c r="B197" s="58"/>
      <c r="C197" s="59"/>
      <c r="D197" s="64"/>
      <c r="E197" s="65"/>
      <c r="F197" s="65"/>
      <c r="G197" s="65"/>
      <c r="H197" s="65"/>
      <c r="I197" s="65"/>
      <c r="J197" s="65"/>
      <c r="K197" s="66"/>
      <c r="L197" s="885"/>
      <c r="M197" s="886"/>
      <c r="N197" s="886"/>
      <c r="O197" s="886"/>
      <c r="P197" s="886"/>
      <c r="Q197" s="886"/>
      <c r="R197" s="886"/>
      <c r="S197" s="886"/>
      <c r="T197" s="886"/>
      <c r="U197" s="886"/>
      <c r="V197" s="886"/>
      <c r="W197" s="886"/>
      <c r="X197" s="886"/>
      <c r="Y197" s="886"/>
      <c r="Z197" s="887"/>
      <c r="AA197" s="888"/>
      <c r="AB197" s="889"/>
      <c r="AC197" s="889"/>
      <c r="AD197" s="889"/>
      <c r="AE197" s="889"/>
      <c r="AF197" s="890"/>
      <c r="AG197" s="749"/>
      <c r="AH197" s="750"/>
      <c r="AI197" s="750"/>
      <c r="AJ197" s="750"/>
      <c r="AK197" s="750"/>
      <c r="AL197" s="751"/>
      <c r="AM197" s="758"/>
      <c r="AN197" s="759"/>
      <c r="AO197" s="759"/>
      <c r="AP197" s="759"/>
      <c r="AQ197" s="760"/>
      <c r="AR197" s="881"/>
      <c r="AS197" s="881"/>
      <c r="AT197" s="881"/>
      <c r="AU197" s="881"/>
      <c r="AV197" s="881"/>
      <c r="AW197" s="865"/>
      <c r="AX197" s="866"/>
      <c r="AY197" s="777"/>
      <c r="AZ197" s="777"/>
      <c r="BA197" s="777"/>
      <c r="BB197" s="777"/>
      <c r="BC197" s="777"/>
      <c r="BD197" s="777"/>
      <c r="BE197" s="778"/>
    </row>
    <row r="198" spans="2:57" s="63" customFormat="1" ht="15.75" customHeight="1">
      <c r="B198" s="58"/>
      <c r="C198" s="59"/>
      <c r="D198" s="67" t="s">
        <v>165</v>
      </c>
      <c r="E198" s="358" t="s">
        <v>166</v>
      </c>
      <c r="F198" s="358"/>
      <c r="G198" s="358"/>
      <c r="H198" s="358"/>
      <c r="I198" s="358"/>
      <c r="J198" s="358"/>
      <c r="K198" s="359"/>
      <c r="L198" s="871"/>
      <c r="M198" s="872"/>
      <c r="N198" s="872"/>
      <c r="O198" s="872"/>
      <c r="P198" s="872"/>
      <c r="Q198" s="872"/>
      <c r="R198" s="872"/>
      <c r="S198" s="872"/>
      <c r="T198" s="872"/>
      <c r="U198" s="872"/>
      <c r="V198" s="872"/>
      <c r="W198" s="872"/>
      <c r="X198" s="872"/>
      <c r="Y198" s="872"/>
      <c r="Z198" s="873"/>
      <c r="AA198" s="426"/>
      <c r="AB198" s="427"/>
      <c r="AC198" s="427"/>
      <c r="AD198" s="427"/>
      <c r="AE198" s="427"/>
      <c r="AF198" s="428"/>
      <c r="AG198" s="752"/>
      <c r="AH198" s="753"/>
      <c r="AI198" s="753"/>
      <c r="AJ198" s="753"/>
      <c r="AK198" s="753"/>
      <c r="AL198" s="754"/>
      <c r="AM198" s="761"/>
      <c r="AN198" s="762"/>
      <c r="AO198" s="762"/>
      <c r="AP198" s="762"/>
      <c r="AQ198" s="763"/>
      <c r="AR198" s="881"/>
      <c r="AS198" s="881"/>
      <c r="AT198" s="881"/>
      <c r="AU198" s="881"/>
      <c r="AV198" s="881"/>
      <c r="AW198" s="867"/>
      <c r="AX198" s="868"/>
      <c r="AY198" s="869"/>
      <c r="AZ198" s="869"/>
      <c r="BA198" s="869"/>
      <c r="BB198" s="869"/>
      <c r="BC198" s="869"/>
      <c r="BD198" s="869"/>
      <c r="BE198" s="870"/>
    </row>
    <row r="199" spans="2:57" s="63" customFormat="1" ht="15.75" customHeight="1">
      <c r="B199" s="58"/>
      <c r="C199" s="59"/>
      <c r="D199" s="60"/>
      <c r="E199" s="61"/>
      <c r="F199" s="61"/>
      <c r="G199" s="61"/>
      <c r="H199" s="61"/>
      <c r="I199" s="61"/>
      <c r="J199" s="61"/>
      <c r="K199" s="62"/>
      <c r="L199" s="882"/>
      <c r="M199" s="883"/>
      <c r="N199" s="883"/>
      <c r="O199" s="883"/>
      <c r="P199" s="883"/>
      <c r="Q199" s="883"/>
      <c r="R199" s="883"/>
      <c r="S199" s="883"/>
      <c r="T199" s="883"/>
      <c r="U199" s="883"/>
      <c r="V199" s="883"/>
      <c r="W199" s="883"/>
      <c r="X199" s="883"/>
      <c r="Y199" s="883"/>
      <c r="Z199" s="884"/>
      <c r="AA199" s="423"/>
      <c r="AB199" s="424"/>
      <c r="AC199" s="424"/>
      <c r="AD199" s="424"/>
      <c r="AE199" s="424"/>
      <c r="AF199" s="425"/>
      <c r="AG199" s="746"/>
      <c r="AH199" s="747"/>
      <c r="AI199" s="747"/>
      <c r="AJ199" s="747"/>
      <c r="AK199" s="747"/>
      <c r="AL199" s="748"/>
      <c r="AM199" s="755"/>
      <c r="AN199" s="756"/>
      <c r="AO199" s="756"/>
      <c r="AP199" s="756"/>
      <c r="AQ199" s="757"/>
      <c r="AR199" s="881">
        <f>AG199*AM199</f>
        <v>0</v>
      </c>
      <c r="AS199" s="881"/>
      <c r="AT199" s="881"/>
      <c r="AU199" s="881"/>
      <c r="AV199" s="881"/>
      <c r="AW199" s="863"/>
      <c r="AX199" s="864"/>
      <c r="AY199" s="774"/>
      <c r="AZ199" s="774"/>
      <c r="BA199" s="774"/>
      <c r="BB199" s="774"/>
      <c r="BC199" s="774"/>
      <c r="BD199" s="774"/>
      <c r="BE199" s="775"/>
    </row>
    <row r="200" spans="2:57" s="63" customFormat="1" ht="15.75" customHeight="1">
      <c r="B200" s="58"/>
      <c r="C200" s="59"/>
      <c r="D200" s="64"/>
      <c r="E200" s="65"/>
      <c r="F200" s="65"/>
      <c r="G200" s="65"/>
      <c r="H200" s="65"/>
      <c r="I200" s="65"/>
      <c r="J200" s="65"/>
      <c r="K200" s="66"/>
      <c r="L200" s="885"/>
      <c r="M200" s="886"/>
      <c r="N200" s="886"/>
      <c r="O200" s="886"/>
      <c r="P200" s="886"/>
      <c r="Q200" s="886"/>
      <c r="R200" s="886"/>
      <c r="S200" s="886"/>
      <c r="T200" s="886"/>
      <c r="U200" s="886"/>
      <c r="V200" s="886"/>
      <c r="W200" s="886"/>
      <c r="X200" s="886"/>
      <c r="Y200" s="886"/>
      <c r="Z200" s="887"/>
      <c r="AA200" s="888"/>
      <c r="AB200" s="889"/>
      <c r="AC200" s="889"/>
      <c r="AD200" s="889"/>
      <c r="AE200" s="889"/>
      <c r="AF200" s="890"/>
      <c r="AG200" s="749"/>
      <c r="AH200" s="750"/>
      <c r="AI200" s="750"/>
      <c r="AJ200" s="750"/>
      <c r="AK200" s="750"/>
      <c r="AL200" s="751"/>
      <c r="AM200" s="758"/>
      <c r="AN200" s="759"/>
      <c r="AO200" s="759"/>
      <c r="AP200" s="759"/>
      <c r="AQ200" s="760"/>
      <c r="AR200" s="881"/>
      <c r="AS200" s="881"/>
      <c r="AT200" s="881"/>
      <c r="AU200" s="881"/>
      <c r="AV200" s="881"/>
      <c r="AW200" s="865"/>
      <c r="AX200" s="866"/>
      <c r="AY200" s="777"/>
      <c r="AZ200" s="777"/>
      <c r="BA200" s="777"/>
      <c r="BB200" s="777"/>
      <c r="BC200" s="777"/>
      <c r="BD200" s="777"/>
      <c r="BE200" s="778"/>
    </row>
    <row r="201" spans="2:57" s="63" customFormat="1" ht="15.75" customHeight="1">
      <c r="B201" s="58"/>
      <c r="C201" s="59"/>
      <c r="D201" s="67" t="s">
        <v>165</v>
      </c>
      <c r="E201" s="358" t="s">
        <v>166</v>
      </c>
      <c r="F201" s="358"/>
      <c r="G201" s="358"/>
      <c r="H201" s="358"/>
      <c r="I201" s="358"/>
      <c r="J201" s="358"/>
      <c r="K201" s="359"/>
      <c r="L201" s="871"/>
      <c r="M201" s="872"/>
      <c r="N201" s="872"/>
      <c r="O201" s="872"/>
      <c r="P201" s="872"/>
      <c r="Q201" s="872"/>
      <c r="R201" s="872"/>
      <c r="S201" s="872"/>
      <c r="T201" s="872"/>
      <c r="U201" s="872"/>
      <c r="V201" s="872"/>
      <c r="W201" s="872"/>
      <c r="X201" s="872"/>
      <c r="Y201" s="872"/>
      <c r="Z201" s="873"/>
      <c r="AA201" s="426"/>
      <c r="AB201" s="427"/>
      <c r="AC201" s="427"/>
      <c r="AD201" s="427"/>
      <c r="AE201" s="427"/>
      <c r="AF201" s="428"/>
      <c r="AG201" s="752"/>
      <c r="AH201" s="753"/>
      <c r="AI201" s="753"/>
      <c r="AJ201" s="753"/>
      <c r="AK201" s="753"/>
      <c r="AL201" s="754"/>
      <c r="AM201" s="761"/>
      <c r="AN201" s="762"/>
      <c r="AO201" s="762"/>
      <c r="AP201" s="762"/>
      <c r="AQ201" s="763"/>
      <c r="AR201" s="881"/>
      <c r="AS201" s="881"/>
      <c r="AT201" s="881"/>
      <c r="AU201" s="881"/>
      <c r="AV201" s="881"/>
      <c r="AW201" s="867"/>
      <c r="AX201" s="868"/>
      <c r="AY201" s="869"/>
      <c r="AZ201" s="869"/>
      <c r="BA201" s="869"/>
      <c r="BB201" s="869"/>
      <c r="BC201" s="869"/>
      <c r="BD201" s="869"/>
      <c r="BE201" s="870"/>
    </row>
    <row r="202" spans="2:57" s="63" customFormat="1" ht="15.75" customHeight="1">
      <c r="B202" s="58"/>
      <c r="C202" s="59"/>
      <c r="D202" s="60"/>
      <c r="E202" s="61"/>
      <c r="F202" s="61"/>
      <c r="G202" s="61"/>
      <c r="H202" s="61"/>
      <c r="I202" s="61"/>
      <c r="J202" s="61"/>
      <c r="K202" s="62"/>
      <c r="L202" s="882"/>
      <c r="M202" s="883"/>
      <c r="N202" s="883"/>
      <c r="O202" s="883"/>
      <c r="P202" s="883"/>
      <c r="Q202" s="883"/>
      <c r="R202" s="883"/>
      <c r="S202" s="883"/>
      <c r="T202" s="883"/>
      <c r="U202" s="883"/>
      <c r="V202" s="883"/>
      <c r="W202" s="883"/>
      <c r="X202" s="883"/>
      <c r="Y202" s="883"/>
      <c r="Z202" s="884"/>
      <c r="AA202" s="423"/>
      <c r="AB202" s="424"/>
      <c r="AC202" s="424"/>
      <c r="AD202" s="424"/>
      <c r="AE202" s="424"/>
      <c r="AF202" s="425"/>
      <c r="AG202" s="746"/>
      <c r="AH202" s="747"/>
      <c r="AI202" s="747"/>
      <c r="AJ202" s="747"/>
      <c r="AK202" s="747"/>
      <c r="AL202" s="748"/>
      <c r="AM202" s="755"/>
      <c r="AN202" s="756"/>
      <c r="AO202" s="756"/>
      <c r="AP202" s="756"/>
      <c r="AQ202" s="757"/>
      <c r="AR202" s="881">
        <f>AG202*AM202</f>
        <v>0</v>
      </c>
      <c r="AS202" s="881"/>
      <c r="AT202" s="881"/>
      <c r="AU202" s="881"/>
      <c r="AV202" s="881"/>
      <c r="AW202" s="863"/>
      <c r="AX202" s="864"/>
      <c r="AY202" s="774"/>
      <c r="AZ202" s="774"/>
      <c r="BA202" s="774"/>
      <c r="BB202" s="774"/>
      <c r="BC202" s="774"/>
      <c r="BD202" s="774"/>
      <c r="BE202" s="775"/>
    </row>
    <row r="203" spans="2:57" s="63" customFormat="1" ht="15.75" customHeight="1">
      <c r="B203" s="58"/>
      <c r="C203" s="59"/>
      <c r="D203" s="64"/>
      <c r="E203" s="65"/>
      <c r="F203" s="65"/>
      <c r="G203" s="65"/>
      <c r="H203" s="65"/>
      <c r="I203" s="65"/>
      <c r="J203" s="65"/>
      <c r="K203" s="66"/>
      <c r="L203" s="885"/>
      <c r="M203" s="886"/>
      <c r="N203" s="886"/>
      <c r="O203" s="886"/>
      <c r="P203" s="886"/>
      <c r="Q203" s="886"/>
      <c r="R203" s="886"/>
      <c r="S203" s="886"/>
      <c r="T203" s="886"/>
      <c r="U203" s="886"/>
      <c r="V203" s="886"/>
      <c r="W203" s="886"/>
      <c r="X203" s="886"/>
      <c r="Y203" s="886"/>
      <c r="Z203" s="887"/>
      <c r="AA203" s="888"/>
      <c r="AB203" s="889"/>
      <c r="AC203" s="889"/>
      <c r="AD203" s="889"/>
      <c r="AE203" s="889"/>
      <c r="AF203" s="890"/>
      <c r="AG203" s="749"/>
      <c r="AH203" s="750"/>
      <c r="AI203" s="750"/>
      <c r="AJ203" s="750"/>
      <c r="AK203" s="750"/>
      <c r="AL203" s="751"/>
      <c r="AM203" s="758"/>
      <c r="AN203" s="759"/>
      <c r="AO203" s="759"/>
      <c r="AP203" s="759"/>
      <c r="AQ203" s="760"/>
      <c r="AR203" s="881"/>
      <c r="AS203" s="881"/>
      <c r="AT203" s="881"/>
      <c r="AU203" s="881"/>
      <c r="AV203" s="881"/>
      <c r="AW203" s="865"/>
      <c r="AX203" s="866"/>
      <c r="AY203" s="777"/>
      <c r="AZ203" s="777"/>
      <c r="BA203" s="777"/>
      <c r="BB203" s="777"/>
      <c r="BC203" s="777"/>
      <c r="BD203" s="777"/>
      <c r="BE203" s="778"/>
    </row>
    <row r="204" spans="2:57" s="63" customFormat="1" ht="15.75" customHeight="1">
      <c r="B204" s="58"/>
      <c r="C204" s="59"/>
      <c r="D204" s="67" t="s">
        <v>165</v>
      </c>
      <c r="E204" s="358" t="s">
        <v>166</v>
      </c>
      <c r="F204" s="358"/>
      <c r="G204" s="358"/>
      <c r="H204" s="358"/>
      <c r="I204" s="358"/>
      <c r="J204" s="358"/>
      <c r="K204" s="359"/>
      <c r="L204" s="871"/>
      <c r="M204" s="872"/>
      <c r="N204" s="872"/>
      <c r="O204" s="872"/>
      <c r="P204" s="872"/>
      <c r="Q204" s="872"/>
      <c r="R204" s="872"/>
      <c r="S204" s="872"/>
      <c r="T204" s="872"/>
      <c r="U204" s="872"/>
      <c r="V204" s="872"/>
      <c r="W204" s="872"/>
      <c r="X204" s="872"/>
      <c r="Y204" s="872"/>
      <c r="Z204" s="873"/>
      <c r="AA204" s="426"/>
      <c r="AB204" s="427"/>
      <c r="AC204" s="427"/>
      <c r="AD204" s="427"/>
      <c r="AE204" s="427"/>
      <c r="AF204" s="428"/>
      <c r="AG204" s="752"/>
      <c r="AH204" s="753"/>
      <c r="AI204" s="753"/>
      <c r="AJ204" s="753"/>
      <c r="AK204" s="753"/>
      <c r="AL204" s="754"/>
      <c r="AM204" s="761"/>
      <c r="AN204" s="762"/>
      <c r="AO204" s="762"/>
      <c r="AP204" s="762"/>
      <c r="AQ204" s="763"/>
      <c r="AR204" s="881"/>
      <c r="AS204" s="881"/>
      <c r="AT204" s="881"/>
      <c r="AU204" s="881"/>
      <c r="AV204" s="881"/>
      <c r="AW204" s="867"/>
      <c r="AX204" s="868"/>
      <c r="AY204" s="869"/>
      <c r="AZ204" s="869"/>
      <c r="BA204" s="869"/>
      <c r="BB204" s="869"/>
      <c r="BC204" s="869"/>
      <c r="BD204" s="869"/>
      <c r="BE204" s="870"/>
    </row>
    <row r="205" spans="2:57" s="63" customFormat="1" ht="15.75" customHeight="1">
      <c r="B205" s="58"/>
      <c r="C205" s="59"/>
      <c r="D205" s="60"/>
      <c r="E205" s="61"/>
      <c r="F205" s="61"/>
      <c r="G205" s="61"/>
      <c r="H205" s="61"/>
      <c r="I205" s="61"/>
      <c r="J205" s="61"/>
      <c r="K205" s="62"/>
      <c r="L205" s="882"/>
      <c r="M205" s="883"/>
      <c r="N205" s="883"/>
      <c r="O205" s="883"/>
      <c r="P205" s="883"/>
      <c r="Q205" s="883"/>
      <c r="R205" s="883"/>
      <c r="S205" s="883"/>
      <c r="T205" s="883"/>
      <c r="U205" s="883"/>
      <c r="V205" s="883"/>
      <c r="W205" s="883"/>
      <c r="X205" s="883"/>
      <c r="Y205" s="883"/>
      <c r="Z205" s="884"/>
      <c r="AA205" s="423"/>
      <c r="AB205" s="424"/>
      <c r="AC205" s="424"/>
      <c r="AD205" s="424"/>
      <c r="AE205" s="424"/>
      <c r="AF205" s="425"/>
      <c r="AG205" s="746"/>
      <c r="AH205" s="747"/>
      <c r="AI205" s="747"/>
      <c r="AJ205" s="747"/>
      <c r="AK205" s="747"/>
      <c r="AL205" s="748"/>
      <c r="AM205" s="755"/>
      <c r="AN205" s="756"/>
      <c r="AO205" s="756"/>
      <c r="AP205" s="756"/>
      <c r="AQ205" s="757"/>
      <c r="AR205" s="881">
        <f>AG205*AM205</f>
        <v>0</v>
      </c>
      <c r="AS205" s="881"/>
      <c r="AT205" s="881"/>
      <c r="AU205" s="881"/>
      <c r="AV205" s="881"/>
      <c r="AW205" s="863"/>
      <c r="AX205" s="864"/>
      <c r="AY205" s="774"/>
      <c r="AZ205" s="774"/>
      <c r="BA205" s="774"/>
      <c r="BB205" s="774"/>
      <c r="BC205" s="774"/>
      <c r="BD205" s="774"/>
      <c r="BE205" s="775"/>
    </row>
    <row r="206" spans="2:57" s="63" customFormat="1" ht="15.75" customHeight="1">
      <c r="B206" s="58"/>
      <c r="C206" s="59"/>
      <c r="D206" s="64"/>
      <c r="E206" s="65"/>
      <c r="F206" s="65"/>
      <c r="G206" s="65"/>
      <c r="H206" s="65"/>
      <c r="I206" s="65"/>
      <c r="J206" s="65"/>
      <c r="K206" s="66"/>
      <c r="L206" s="885"/>
      <c r="M206" s="886"/>
      <c r="N206" s="886"/>
      <c r="O206" s="886"/>
      <c r="P206" s="886"/>
      <c r="Q206" s="886"/>
      <c r="R206" s="886"/>
      <c r="S206" s="886"/>
      <c r="T206" s="886"/>
      <c r="U206" s="886"/>
      <c r="V206" s="886"/>
      <c r="W206" s="886"/>
      <c r="X206" s="886"/>
      <c r="Y206" s="886"/>
      <c r="Z206" s="887"/>
      <c r="AA206" s="888"/>
      <c r="AB206" s="889"/>
      <c r="AC206" s="889"/>
      <c r="AD206" s="889"/>
      <c r="AE206" s="889"/>
      <c r="AF206" s="890"/>
      <c r="AG206" s="749"/>
      <c r="AH206" s="750"/>
      <c r="AI206" s="750"/>
      <c r="AJ206" s="750"/>
      <c r="AK206" s="750"/>
      <c r="AL206" s="751"/>
      <c r="AM206" s="758"/>
      <c r="AN206" s="759"/>
      <c r="AO206" s="759"/>
      <c r="AP206" s="759"/>
      <c r="AQ206" s="760"/>
      <c r="AR206" s="881"/>
      <c r="AS206" s="881"/>
      <c r="AT206" s="881"/>
      <c r="AU206" s="881"/>
      <c r="AV206" s="881"/>
      <c r="AW206" s="865"/>
      <c r="AX206" s="866"/>
      <c r="AY206" s="777"/>
      <c r="AZ206" s="777"/>
      <c r="BA206" s="777"/>
      <c r="BB206" s="777"/>
      <c r="BC206" s="777"/>
      <c r="BD206" s="777"/>
      <c r="BE206" s="778"/>
    </row>
    <row r="207" spans="2:57" s="63" customFormat="1" ht="15.75" customHeight="1">
      <c r="B207" s="58"/>
      <c r="C207" s="59"/>
      <c r="D207" s="67" t="s">
        <v>165</v>
      </c>
      <c r="E207" s="358" t="s">
        <v>166</v>
      </c>
      <c r="F207" s="358"/>
      <c r="G207" s="358"/>
      <c r="H207" s="358"/>
      <c r="I207" s="358"/>
      <c r="J207" s="358"/>
      <c r="K207" s="359"/>
      <c r="L207" s="871"/>
      <c r="M207" s="872"/>
      <c r="N207" s="872"/>
      <c r="O207" s="872"/>
      <c r="P207" s="872"/>
      <c r="Q207" s="872"/>
      <c r="R207" s="872"/>
      <c r="S207" s="872"/>
      <c r="T207" s="872"/>
      <c r="U207" s="872"/>
      <c r="V207" s="872"/>
      <c r="W207" s="872"/>
      <c r="X207" s="872"/>
      <c r="Y207" s="872"/>
      <c r="Z207" s="873"/>
      <c r="AA207" s="426"/>
      <c r="AB207" s="427"/>
      <c r="AC207" s="427"/>
      <c r="AD207" s="427"/>
      <c r="AE207" s="427"/>
      <c r="AF207" s="428"/>
      <c r="AG207" s="752"/>
      <c r="AH207" s="753"/>
      <c r="AI207" s="753"/>
      <c r="AJ207" s="753"/>
      <c r="AK207" s="753"/>
      <c r="AL207" s="754"/>
      <c r="AM207" s="761"/>
      <c r="AN207" s="762"/>
      <c r="AO207" s="762"/>
      <c r="AP207" s="762"/>
      <c r="AQ207" s="763"/>
      <c r="AR207" s="881"/>
      <c r="AS207" s="881"/>
      <c r="AT207" s="881"/>
      <c r="AU207" s="881"/>
      <c r="AV207" s="881"/>
      <c r="AW207" s="867"/>
      <c r="AX207" s="868"/>
      <c r="AY207" s="869"/>
      <c r="AZ207" s="869"/>
      <c r="BA207" s="869"/>
      <c r="BB207" s="869"/>
      <c r="BC207" s="869"/>
      <c r="BD207" s="869"/>
      <c r="BE207" s="870"/>
    </row>
    <row r="208" spans="2:57" ht="15.75" customHeight="1">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835" t="s">
        <v>54</v>
      </c>
      <c r="AB208" s="537"/>
      <c r="AC208" s="537"/>
      <c r="AD208" s="537"/>
      <c r="AE208" s="537"/>
      <c r="AF208" s="538"/>
      <c r="AG208" s="1499">
        <v>6</v>
      </c>
      <c r="AH208" s="1500"/>
      <c r="AI208" s="1500"/>
      <c r="AJ208" s="1501"/>
      <c r="AK208" s="275" t="s">
        <v>26</v>
      </c>
      <c r="AL208" s="331"/>
      <c r="AM208" s="535" t="s">
        <v>172</v>
      </c>
      <c r="AN208" s="535"/>
      <c r="AO208" s="535"/>
      <c r="AP208" s="535"/>
      <c r="AQ208" s="535"/>
      <c r="AR208" s="535"/>
      <c r="AS208" s="535"/>
      <c r="AT208" s="535"/>
      <c r="AU208" s="535"/>
      <c r="AV208" s="535"/>
      <c r="AW208" s="874">
        <f>SUM(AR163:AV207)</f>
        <v>584</v>
      </c>
      <c r="AX208" s="875"/>
      <c r="AY208" s="875"/>
      <c r="AZ208" s="875"/>
      <c r="BA208" s="875"/>
      <c r="BB208" s="875"/>
      <c r="BC208" s="875"/>
      <c r="BD208" s="875"/>
      <c r="BE208" s="876"/>
    </row>
    <row r="209" spans="2:60" ht="15.75" customHeight="1">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539"/>
      <c r="AB209" s="540"/>
      <c r="AC209" s="540"/>
      <c r="AD209" s="540"/>
      <c r="AE209" s="540"/>
      <c r="AF209" s="541"/>
      <c r="AG209" s="1502"/>
      <c r="AH209" s="1503"/>
      <c r="AI209" s="1503"/>
      <c r="AJ209" s="1504"/>
      <c r="AK209" s="646"/>
      <c r="AL209" s="334"/>
      <c r="AM209" s="535"/>
      <c r="AN209" s="535"/>
      <c r="AO209" s="535"/>
      <c r="AP209" s="535"/>
      <c r="AQ209" s="535"/>
      <c r="AR209" s="535"/>
      <c r="AS209" s="535"/>
      <c r="AT209" s="535"/>
      <c r="AU209" s="535"/>
      <c r="AV209" s="535"/>
      <c r="AW209" s="877"/>
      <c r="AX209" s="877"/>
      <c r="AY209" s="877"/>
      <c r="AZ209" s="877"/>
      <c r="BA209" s="877"/>
      <c r="BB209" s="877"/>
      <c r="BC209" s="877"/>
      <c r="BD209" s="877"/>
      <c r="BE209" s="878"/>
    </row>
    <row r="210" spans="2:60" ht="15.75" customHeight="1">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542"/>
      <c r="AB210" s="543"/>
      <c r="AC210" s="543"/>
      <c r="AD210" s="543"/>
      <c r="AE210" s="543"/>
      <c r="AF210" s="544"/>
      <c r="AG210" s="1505"/>
      <c r="AH210" s="1506"/>
      <c r="AI210" s="1506"/>
      <c r="AJ210" s="1507"/>
      <c r="AK210" s="277"/>
      <c r="AL210" s="337"/>
      <c r="AM210" s="535"/>
      <c r="AN210" s="535"/>
      <c r="AO210" s="535"/>
      <c r="AP210" s="535"/>
      <c r="AQ210" s="535"/>
      <c r="AR210" s="535"/>
      <c r="AS210" s="535"/>
      <c r="AT210" s="535"/>
      <c r="AU210" s="535"/>
      <c r="AV210" s="535"/>
      <c r="AW210" s="879"/>
      <c r="AX210" s="879"/>
      <c r="AY210" s="879"/>
      <c r="AZ210" s="879"/>
      <c r="BA210" s="879"/>
      <c r="BB210" s="879"/>
      <c r="BC210" s="879"/>
      <c r="BD210" s="879"/>
      <c r="BE210" s="880"/>
    </row>
    <row r="211" spans="2:60" ht="13.5" customHeight="1">
      <c r="B211" s="70"/>
      <c r="C211" s="70"/>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2"/>
      <c r="AB211" s="72"/>
      <c r="AC211" s="72"/>
      <c r="AD211" s="72"/>
      <c r="AE211" s="72"/>
      <c r="AF211" s="72"/>
      <c r="AG211" s="73"/>
      <c r="AH211" s="73"/>
      <c r="AI211" s="73"/>
      <c r="AJ211" s="73"/>
      <c r="AK211" s="73"/>
      <c r="AL211" s="74"/>
      <c r="AM211" s="74"/>
      <c r="AN211" s="72"/>
      <c r="AO211" s="72"/>
      <c r="AP211" s="72"/>
      <c r="AQ211" s="72"/>
      <c r="AR211" s="72"/>
      <c r="AS211" s="72"/>
      <c r="AT211" s="72"/>
      <c r="AU211" s="72"/>
      <c r="AV211" s="72"/>
      <c r="AW211" s="72"/>
      <c r="AX211" s="72"/>
      <c r="AY211" s="72"/>
      <c r="AZ211" s="55"/>
      <c r="BA211" s="55"/>
      <c r="BB211" s="55"/>
      <c r="BC211" s="55"/>
      <c r="BD211" s="55"/>
      <c r="BE211" s="55"/>
      <c r="BF211" s="70"/>
      <c r="BG211" s="70"/>
      <c r="BH211" s="70"/>
    </row>
    <row r="212" spans="2:60" ht="15" customHeight="1">
      <c r="B212" s="2" t="s">
        <v>173</v>
      </c>
      <c r="D212" s="21"/>
      <c r="E212" s="21"/>
      <c r="F212" s="21"/>
      <c r="G212" s="21"/>
      <c r="H212" s="21"/>
      <c r="I212" s="21"/>
      <c r="J212" s="21"/>
      <c r="K212" s="21"/>
      <c r="L212" s="21"/>
    </row>
    <row r="213" spans="2:60" ht="13.5" customHeight="1">
      <c r="B213" s="5"/>
      <c r="C213" s="49"/>
      <c r="D213" s="347" t="s">
        <v>174</v>
      </c>
      <c r="E213" s="526"/>
      <c r="F213" s="526"/>
      <c r="G213" s="526"/>
      <c r="H213" s="526"/>
      <c r="I213" s="526"/>
      <c r="J213" s="526"/>
      <c r="K213" s="527"/>
      <c r="L213" s="854" t="s">
        <v>175</v>
      </c>
      <c r="M213" s="855"/>
      <c r="N213" s="855"/>
      <c r="O213" s="855"/>
      <c r="P213" s="855"/>
      <c r="Q213" s="855"/>
      <c r="R213" s="855"/>
      <c r="S213" s="855"/>
      <c r="T213" s="855"/>
      <c r="U213" s="855"/>
      <c r="V213" s="855"/>
      <c r="W213" s="855"/>
      <c r="X213" s="855"/>
      <c r="Y213" s="855"/>
      <c r="Z213" s="856"/>
      <c r="AA213" s="347" t="s">
        <v>157</v>
      </c>
      <c r="AB213" s="526"/>
      <c r="AC213" s="526"/>
      <c r="AD213" s="527"/>
      <c r="AE213" s="347" t="s">
        <v>174</v>
      </c>
      <c r="AF213" s="526"/>
      <c r="AG213" s="526"/>
      <c r="AH213" s="526"/>
      <c r="AI213" s="526"/>
      <c r="AJ213" s="526"/>
      <c r="AK213" s="526"/>
      <c r="AL213" s="526"/>
      <c r="AM213" s="527"/>
      <c r="AN213" s="854" t="s">
        <v>175</v>
      </c>
      <c r="AO213" s="855"/>
      <c r="AP213" s="855"/>
      <c r="AQ213" s="855"/>
      <c r="AR213" s="855"/>
      <c r="AS213" s="855"/>
      <c r="AT213" s="855"/>
      <c r="AU213" s="855"/>
      <c r="AV213" s="855"/>
      <c r="AW213" s="855"/>
      <c r="AX213" s="855"/>
      <c r="AY213" s="855"/>
      <c r="AZ213" s="855"/>
      <c r="BA213" s="855"/>
      <c r="BB213" s="856"/>
      <c r="BC213" s="505" t="s">
        <v>157</v>
      </c>
      <c r="BD213" s="545"/>
      <c r="BE213" s="545"/>
      <c r="BF213" s="546"/>
    </row>
    <row r="214" spans="2:60" ht="13.5" customHeight="1">
      <c r="B214" s="5"/>
      <c r="C214" s="49"/>
      <c r="D214" s="528"/>
      <c r="E214" s="529"/>
      <c r="F214" s="529"/>
      <c r="G214" s="529"/>
      <c r="H214" s="529"/>
      <c r="I214" s="529"/>
      <c r="J214" s="529"/>
      <c r="K214" s="530"/>
      <c r="L214" s="857"/>
      <c r="M214" s="858"/>
      <c r="N214" s="858"/>
      <c r="O214" s="858"/>
      <c r="P214" s="858"/>
      <c r="Q214" s="858"/>
      <c r="R214" s="858"/>
      <c r="S214" s="858"/>
      <c r="T214" s="858"/>
      <c r="U214" s="858"/>
      <c r="V214" s="858"/>
      <c r="W214" s="858"/>
      <c r="X214" s="858"/>
      <c r="Y214" s="858"/>
      <c r="Z214" s="859"/>
      <c r="AA214" s="528"/>
      <c r="AB214" s="529"/>
      <c r="AC214" s="529"/>
      <c r="AD214" s="530"/>
      <c r="AE214" s="528"/>
      <c r="AF214" s="529"/>
      <c r="AG214" s="529"/>
      <c r="AH214" s="529"/>
      <c r="AI214" s="529"/>
      <c r="AJ214" s="529"/>
      <c r="AK214" s="529"/>
      <c r="AL214" s="529"/>
      <c r="AM214" s="530"/>
      <c r="AN214" s="857"/>
      <c r="AO214" s="858"/>
      <c r="AP214" s="858"/>
      <c r="AQ214" s="858"/>
      <c r="AR214" s="858"/>
      <c r="AS214" s="858"/>
      <c r="AT214" s="858"/>
      <c r="AU214" s="858"/>
      <c r="AV214" s="858"/>
      <c r="AW214" s="858"/>
      <c r="AX214" s="858"/>
      <c r="AY214" s="858"/>
      <c r="AZ214" s="858"/>
      <c r="BA214" s="858"/>
      <c r="BB214" s="859"/>
      <c r="BC214" s="547"/>
      <c r="BD214" s="548"/>
      <c r="BE214" s="548"/>
      <c r="BF214" s="549"/>
    </row>
    <row r="215" spans="2:60" ht="13.5" customHeight="1">
      <c r="B215" s="5"/>
      <c r="C215" s="49"/>
      <c r="D215" s="528"/>
      <c r="E215" s="529"/>
      <c r="F215" s="529"/>
      <c r="G215" s="529"/>
      <c r="H215" s="529"/>
      <c r="I215" s="529"/>
      <c r="J215" s="529"/>
      <c r="K215" s="530"/>
      <c r="L215" s="860" t="s">
        <v>176</v>
      </c>
      <c r="M215" s="861"/>
      <c r="N215" s="861"/>
      <c r="O215" s="861"/>
      <c r="P215" s="861"/>
      <c r="Q215" s="861"/>
      <c r="R215" s="861"/>
      <c r="S215" s="861"/>
      <c r="T215" s="861"/>
      <c r="U215" s="861"/>
      <c r="V215" s="861"/>
      <c r="W215" s="861"/>
      <c r="X215" s="861"/>
      <c r="Y215" s="861"/>
      <c r="Z215" s="862"/>
      <c r="AA215" s="528"/>
      <c r="AB215" s="529"/>
      <c r="AC215" s="529"/>
      <c r="AD215" s="530"/>
      <c r="AE215" s="528"/>
      <c r="AF215" s="529"/>
      <c r="AG215" s="529"/>
      <c r="AH215" s="529"/>
      <c r="AI215" s="529"/>
      <c r="AJ215" s="529"/>
      <c r="AK215" s="529"/>
      <c r="AL215" s="529"/>
      <c r="AM215" s="530"/>
      <c r="AN215" s="860" t="s">
        <v>176</v>
      </c>
      <c r="AO215" s="861"/>
      <c r="AP215" s="861"/>
      <c r="AQ215" s="861"/>
      <c r="AR215" s="861"/>
      <c r="AS215" s="861"/>
      <c r="AT215" s="861"/>
      <c r="AU215" s="861"/>
      <c r="AV215" s="861"/>
      <c r="AW215" s="861"/>
      <c r="AX215" s="861"/>
      <c r="AY215" s="861"/>
      <c r="AZ215" s="861"/>
      <c r="BA215" s="861"/>
      <c r="BB215" s="862"/>
      <c r="BC215" s="547"/>
      <c r="BD215" s="548"/>
      <c r="BE215" s="548"/>
      <c r="BF215" s="549"/>
    </row>
    <row r="216" spans="2:60" ht="13.5" customHeight="1">
      <c r="B216" s="5"/>
      <c r="C216" s="49"/>
      <c r="D216" s="531"/>
      <c r="E216" s="532"/>
      <c r="F216" s="532"/>
      <c r="G216" s="532"/>
      <c r="H216" s="532"/>
      <c r="I216" s="532"/>
      <c r="J216" s="532"/>
      <c r="K216" s="533"/>
      <c r="L216" s="808" t="s">
        <v>177</v>
      </c>
      <c r="M216" s="809"/>
      <c r="N216" s="809"/>
      <c r="O216" s="809"/>
      <c r="P216" s="809"/>
      <c r="Q216" s="809"/>
      <c r="R216" s="809"/>
      <c r="S216" s="809"/>
      <c r="T216" s="809"/>
      <c r="U216" s="809"/>
      <c r="V216" s="809"/>
      <c r="W216" s="809"/>
      <c r="X216" s="809"/>
      <c r="Y216" s="809"/>
      <c r="Z216" s="810"/>
      <c r="AA216" s="531"/>
      <c r="AB216" s="532"/>
      <c r="AC216" s="532"/>
      <c r="AD216" s="533"/>
      <c r="AE216" s="531"/>
      <c r="AF216" s="532"/>
      <c r="AG216" s="532"/>
      <c r="AH216" s="532"/>
      <c r="AI216" s="532"/>
      <c r="AJ216" s="532"/>
      <c r="AK216" s="532"/>
      <c r="AL216" s="532"/>
      <c r="AM216" s="533"/>
      <c r="AN216" s="808" t="s">
        <v>177</v>
      </c>
      <c r="AO216" s="809"/>
      <c r="AP216" s="809"/>
      <c r="AQ216" s="809"/>
      <c r="AR216" s="809"/>
      <c r="AS216" s="809"/>
      <c r="AT216" s="809"/>
      <c r="AU216" s="809"/>
      <c r="AV216" s="809"/>
      <c r="AW216" s="809"/>
      <c r="AX216" s="809"/>
      <c r="AY216" s="809"/>
      <c r="AZ216" s="809"/>
      <c r="BA216" s="809"/>
      <c r="BB216" s="810"/>
      <c r="BC216" s="550"/>
      <c r="BD216" s="551"/>
      <c r="BE216" s="551"/>
      <c r="BF216" s="552"/>
    </row>
    <row r="217" spans="2:60" s="63" customFormat="1" ht="13.5" customHeight="1">
      <c r="B217" s="58"/>
      <c r="C217" s="59"/>
      <c r="D217" s="445"/>
      <c r="E217" s="446"/>
      <c r="F217" s="446"/>
      <c r="G217" s="446"/>
      <c r="H217" s="446"/>
      <c r="I217" s="446"/>
      <c r="J217" s="446"/>
      <c r="K217" s="447"/>
      <c r="L217" s="1523" t="s">
        <v>354</v>
      </c>
      <c r="M217" s="1524"/>
      <c r="N217" s="1524"/>
      <c r="O217" s="1524"/>
      <c r="P217" s="1524"/>
      <c r="Q217" s="1524"/>
      <c r="R217" s="1524"/>
      <c r="S217" s="1524"/>
      <c r="T217" s="1524"/>
      <c r="U217" s="1524"/>
      <c r="V217" s="1524"/>
      <c r="W217" s="1524"/>
      <c r="X217" s="1524"/>
      <c r="Y217" s="1524"/>
      <c r="Z217" s="1525"/>
      <c r="AA217" s="1508" t="s">
        <v>348</v>
      </c>
      <c r="AB217" s="1509"/>
      <c r="AC217" s="1509"/>
      <c r="AD217" s="1510"/>
      <c r="AE217" s="445"/>
      <c r="AF217" s="446"/>
      <c r="AG217" s="446"/>
      <c r="AH217" s="446"/>
      <c r="AI217" s="446"/>
      <c r="AJ217" s="446"/>
      <c r="AK217" s="446"/>
      <c r="AL217" s="446"/>
      <c r="AM217" s="447"/>
      <c r="AN217" s="1523" t="s">
        <v>357</v>
      </c>
      <c r="AO217" s="1524"/>
      <c r="AP217" s="1524"/>
      <c r="AQ217" s="1524"/>
      <c r="AR217" s="1524"/>
      <c r="AS217" s="1524"/>
      <c r="AT217" s="1524"/>
      <c r="AU217" s="1524"/>
      <c r="AV217" s="1524"/>
      <c r="AW217" s="1524"/>
      <c r="AX217" s="1524"/>
      <c r="AY217" s="1524"/>
      <c r="AZ217" s="1524"/>
      <c r="BA217" s="1524"/>
      <c r="BB217" s="1525"/>
      <c r="BC217" s="1508" t="s">
        <v>358</v>
      </c>
      <c r="BD217" s="1509"/>
      <c r="BE217" s="1509"/>
      <c r="BF217" s="1510"/>
    </row>
    <row r="218" spans="2:60" s="63" customFormat="1" ht="13.5" customHeight="1">
      <c r="B218" s="58"/>
      <c r="C218" s="59"/>
      <c r="D218" s="475"/>
      <c r="E218" s="476"/>
      <c r="F218" s="476"/>
      <c r="G218" s="476"/>
      <c r="H218" s="476"/>
      <c r="I218" s="476"/>
      <c r="J218" s="476"/>
      <c r="K218" s="477"/>
      <c r="L218" s="1526"/>
      <c r="M218" s="1527"/>
      <c r="N218" s="1527"/>
      <c r="O218" s="1527"/>
      <c r="P218" s="1527"/>
      <c r="Q218" s="1527"/>
      <c r="R218" s="1527"/>
      <c r="S218" s="1527"/>
      <c r="T218" s="1527"/>
      <c r="U218" s="1527"/>
      <c r="V218" s="1527"/>
      <c r="W218" s="1527"/>
      <c r="X218" s="1527"/>
      <c r="Y218" s="1527"/>
      <c r="Z218" s="1528"/>
      <c r="AA218" s="1511"/>
      <c r="AB218" s="1512"/>
      <c r="AC218" s="1512"/>
      <c r="AD218" s="1513"/>
      <c r="AE218" s="475"/>
      <c r="AF218" s="476"/>
      <c r="AG218" s="476"/>
      <c r="AH218" s="476"/>
      <c r="AI218" s="476"/>
      <c r="AJ218" s="476"/>
      <c r="AK218" s="476"/>
      <c r="AL218" s="476"/>
      <c r="AM218" s="477"/>
      <c r="AN218" s="1526"/>
      <c r="AO218" s="1527"/>
      <c r="AP218" s="1527"/>
      <c r="AQ218" s="1527"/>
      <c r="AR218" s="1527"/>
      <c r="AS218" s="1527"/>
      <c r="AT218" s="1527"/>
      <c r="AU218" s="1527"/>
      <c r="AV218" s="1527"/>
      <c r="AW218" s="1527"/>
      <c r="AX218" s="1527"/>
      <c r="AY218" s="1527"/>
      <c r="AZ218" s="1527"/>
      <c r="BA218" s="1527"/>
      <c r="BB218" s="1528"/>
      <c r="BC218" s="1511"/>
      <c r="BD218" s="1512"/>
      <c r="BE218" s="1512"/>
      <c r="BF218" s="1513"/>
    </row>
    <row r="219" spans="2:60" s="63" customFormat="1" ht="13.5" customHeight="1">
      <c r="B219" s="58"/>
      <c r="C219" s="59"/>
      <c r="D219" s="475"/>
      <c r="E219" s="476"/>
      <c r="F219" s="476"/>
      <c r="G219" s="476"/>
      <c r="H219" s="476"/>
      <c r="I219" s="476"/>
      <c r="J219" s="476"/>
      <c r="K219" s="477"/>
      <c r="L219" s="1517" t="s">
        <v>355</v>
      </c>
      <c r="M219" s="1518"/>
      <c r="N219" s="1518"/>
      <c r="O219" s="1518"/>
      <c r="P219" s="1518"/>
      <c r="Q219" s="1518"/>
      <c r="R219" s="1518"/>
      <c r="S219" s="1518"/>
      <c r="T219" s="1518"/>
      <c r="U219" s="1518"/>
      <c r="V219" s="1518"/>
      <c r="W219" s="1518"/>
      <c r="X219" s="1518"/>
      <c r="Y219" s="1518"/>
      <c r="Z219" s="1519"/>
      <c r="AA219" s="1511"/>
      <c r="AB219" s="1512"/>
      <c r="AC219" s="1512"/>
      <c r="AD219" s="1513"/>
      <c r="AE219" s="475"/>
      <c r="AF219" s="476"/>
      <c r="AG219" s="476"/>
      <c r="AH219" s="476"/>
      <c r="AI219" s="476"/>
      <c r="AJ219" s="476"/>
      <c r="AK219" s="476"/>
      <c r="AL219" s="476"/>
      <c r="AM219" s="477"/>
      <c r="AN219" s="1517" t="s">
        <v>355</v>
      </c>
      <c r="AO219" s="1518"/>
      <c r="AP219" s="1518"/>
      <c r="AQ219" s="1518"/>
      <c r="AR219" s="1518"/>
      <c r="AS219" s="1518"/>
      <c r="AT219" s="1518"/>
      <c r="AU219" s="1518"/>
      <c r="AV219" s="1518"/>
      <c r="AW219" s="1518"/>
      <c r="AX219" s="1518"/>
      <c r="AY219" s="1518"/>
      <c r="AZ219" s="1518"/>
      <c r="BA219" s="1518"/>
      <c r="BB219" s="1519"/>
      <c r="BC219" s="1511"/>
      <c r="BD219" s="1512"/>
      <c r="BE219" s="1512"/>
      <c r="BF219" s="1513"/>
    </row>
    <row r="220" spans="2:60" s="63" customFormat="1" ht="13.5" customHeight="1">
      <c r="B220" s="58"/>
      <c r="C220" s="59"/>
      <c r="D220" s="448" t="s">
        <v>178</v>
      </c>
      <c r="E220" s="449"/>
      <c r="F220" s="449"/>
      <c r="G220" s="449"/>
      <c r="H220" s="449"/>
      <c r="I220" s="449"/>
      <c r="J220" s="449"/>
      <c r="K220" s="450"/>
      <c r="L220" s="1520" t="s">
        <v>356</v>
      </c>
      <c r="M220" s="1521"/>
      <c r="N220" s="1521"/>
      <c r="O220" s="1521"/>
      <c r="P220" s="1521"/>
      <c r="Q220" s="1521"/>
      <c r="R220" s="1521"/>
      <c r="S220" s="1521"/>
      <c r="T220" s="1521"/>
      <c r="U220" s="1521"/>
      <c r="V220" s="1521"/>
      <c r="W220" s="1521"/>
      <c r="X220" s="1521"/>
      <c r="Y220" s="1521"/>
      <c r="Z220" s="1522"/>
      <c r="AA220" s="1514"/>
      <c r="AB220" s="1515"/>
      <c r="AC220" s="1515"/>
      <c r="AD220" s="1516"/>
      <c r="AE220" s="448" t="s">
        <v>178</v>
      </c>
      <c r="AF220" s="449"/>
      <c r="AG220" s="449"/>
      <c r="AH220" s="449"/>
      <c r="AI220" s="449"/>
      <c r="AJ220" s="449"/>
      <c r="AK220" s="449"/>
      <c r="AL220" s="449"/>
      <c r="AM220" s="450"/>
      <c r="AN220" s="1520" t="s">
        <v>356</v>
      </c>
      <c r="AO220" s="1521"/>
      <c r="AP220" s="1521"/>
      <c r="AQ220" s="1521"/>
      <c r="AR220" s="1521"/>
      <c r="AS220" s="1521"/>
      <c r="AT220" s="1521"/>
      <c r="AU220" s="1521"/>
      <c r="AV220" s="1521"/>
      <c r="AW220" s="1521"/>
      <c r="AX220" s="1521"/>
      <c r="AY220" s="1521"/>
      <c r="AZ220" s="1521"/>
      <c r="BA220" s="1521"/>
      <c r="BB220" s="1522"/>
      <c r="BC220" s="1514"/>
      <c r="BD220" s="1515"/>
      <c r="BE220" s="1515"/>
      <c r="BF220" s="1516"/>
    </row>
    <row r="221" spans="2:60" s="63" customFormat="1" ht="13.5" customHeight="1">
      <c r="B221" s="58"/>
      <c r="C221" s="59"/>
      <c r="D221" s="445"/>
      <c r="E221" s="446"/>
      <c r="F221" s="446"/>
      <c r="G221" s="446"/>
      <c r="H221" s="446"/>
      <c r="I221" s="446"/>
      <c r="J221" s="446"/>
      <c r="K221" s="447"/>
      <c r="L221" s="1523" t="s">
        <v>357</v>
      </c>
      <c r="M221" s="1524"/>
      <c r="N221" s="1524"/>
      <c r="O221" s="1524"/>
      <c r="P221" s="1524"/>
      <c r="Q221" s="1524"/>
      <c r="R221" s="1524"/>
      <c r="S221" s="1524"/>
      <c r="T221" s="1524"/>
      <c r="U221" s="1524"/>
      <c r="V221" s="1524"/>
      <c r="W221" s="1524"/>
      <c r="X221" s="1524"/>
      <c r="Y221" s="1524"/>
      <c r="Z221" s="1525"/>
      <c r="AA221" s="1508" t="s">
        <v>348</v>
      </c>
      <c r="AB221" s="1509"/>
      <c r="AC221" s="1509"/>
      <c r="AD221" s="1510"/>
      <c r="AE221" s="445"/>
      <c r="AF221" s="446"/>
      <c r="AG221" s="446"/>
      <c r="AH221" s="446"/>
      <c r="AI221" s="446"/>
      <c r="AJ221" s="446"/>
      <c r="AK221" s="446"/>
      <c r="AL221" s="446"/>
      <c r="AM221" s="447"/>
      <c r="AN221" s="1523" t="s">
        <v>357</v>
      </c>
      <c r="AO221" s="1524"/>
      <c r="AP221" s="1524"/>
      <c r="AQ221" s="1524"/>
      <c r="AR221" s="1524"/>
      <c r="AS221" s="1524"/>
      <c r="AT221" s="1524"/>
      <c r="AU221" s="1524"/>
      <c r="AV221" s="1524"/>
      <c r="AW221" s="1524"/>
      <c r="AX221" s="1524"/>
      <c r="AY221" s="1524"/>
      <c r="AZ221" s="1524"/>
      <c r="BA221" s="1524"/>
      <c r="BB221" s="1525"/>
      <c r="BC221" s="1508" t="s">
        <v>348</v>
      </c>
      <c r="BD221" s="1509"/>
      <c r="BE221" s="1509"/>
      <c r="BF221" s="1510"/>
    </row>
    <row r="222" spans="2:60" s="63" customFormat="1" ht="13.5" customHeight="1">
      <c r="B222" s="58"/>
      <c r="C222" s="59"/>
      <c r="D222" s="475"/>
      <c r="E222" s="476"/>
      <c r="F222" s="476"/>
      <c r="G222" s="476"/>
      <c r="H222" s="476"/>
      <c r="I222" s="476"/>
      <c r="J222" s="476"/>
      <c r="K222" s="477"/>
      <c r="L222" s="1526"/>
      <c r="M222" s="1527"/>
      <c r="N222" s="1527"/>
      <c r="O222" s="1527"/>
      <c r="P222" s="1527"/>
      <c r="Q222" s="1527"/>
      <c r="R222" s="1527"/>
      <c r="S222" s="1527"/>
      <c r="T222" s="1527"/>
      <c r="U222" s="1527"/>
      <c r="V222" s="1527"/>
      <c r="W222" s="1527"/>
      <c r="X222" s="1527"/>
      <c r="Y222" s="1527"/>
      <c r="Z222" s="1528"/>
      <c r="AA222" s="1511"/>
      <c r="AB222" s="1512"/>
      <c r="AC222" s="1512"/>
      <c r="AD222" s="1513"/>
      <c r="AE222" s="475"/>
      <c r="AF222" s="476"/>
      <c r="AG222" s="476"/>
      <c r="AH222" s="476"/>
      <c r="AI222" s="476"/>
      <c r="AJ222" s="476"/>
      <c r="AK222" s="476"/>
      <c r="AL222" s="476"/>
      <c r="AM222" s="477"/>
      <c r="AN222" s="1526"/>
      <c r="AO222" s="1527"/>
      <c r="AP222" s="1527"/>
      <c r="AQ222" s="1527"/>
      <c r="AR222" s="1527"/>
      <c r="AS222" s="1527"/>
      <c r="AT222" s="1527"/>
      <c r="AU222" s="1527"/>
      <c r="AV222" s="1527"/>
      <c r="AW222" s="1527"/>
      <c r="AX222" s="1527"/>
      <c r="AY222" s="1527"/>
      <c r="AZ222" s="1527"/>
      <c r="BA222" s="1527"/>
      <c r="BB222" s="1528"/>
      <c r="BC222" s="1511"/>
      <c r="BD222" s="1512"/>
      <c r="BE222" s="1512"/>
      <c r="BF222" s="1513"/>
    </row>
    <row r="223" spans="2:60" s="63" customFormat="1" ht="13.5" customHeight="1">
      <c r="B223" s="58"/>
      <c r="C223" s="59"/>
      <c r="D223" s="475"/>
      <c r="E223" s="476"/>
      <c r="F223" s="476"/>
      <c r="G223" s="476"/>
      <c r="H223" s="476"/>
      <c r="I223" s="476"/>
      <c r="J223" s="476"/>
      <c r="K223" s="477"/>
      <c r="L223" s="1517" t="s">
        <v>355</v>
      </c>
      <c r="M223" s="1518"/>
      <c r="N223" s="1518"/>
      <c r="O223" s="1518"/>
      <c r="P223" s="1518"/>
      <c r="Q223" s="1518"/>
      <c r="R223" s="1518"/>
      <c r="S223" s="1518"/>
      <c r="T223" s="1518"/>
      <c r="U223" s="1518"/>
      <c r="V223" s="1518"/>
      <c r="W223" s="1518"/>
      <c r="X223" s="1518"/>
      <c r="Y223" s="1518"/>
      <c r="Z223" s="1519"/>
      <c r="AA223" s="1511"/>
      <c r="AB223" s="1512"/>
      <c r="AC223" s="1512"/>
      <c r="AD223" s="1513"/>
      <c r="AE223" s="475"/>
      <c r="AF223" s="476"/>
      <c r="AG223" s="476"/>
      <c r="AH223" s="476"/>
      <c r="AI223" s="476"/>
      <c r="AJ223" s="476"/>
      <c r="AK223" s="476"/>
      <c r="AL223" s="476"/>
      <c r="AM223" s="477"/>
      <c r="AN223" s="1517" t="s">
        <v>355</v>
      </c>
      <c r="AO223" s="1518"/>
      <c r="AP223" s="1518"/>
      <c r="AQ223" s="1518"/>
      <c r="AR223" s="1518"/>
      <c r="AS223" s="1518"/>
      <c r="AT223" s="1518"/>
      <c r="AU223" s="1518"/>
      <c r="AV223" s="1518"/>
      <c r="AW223" s="1518"/>
      <c r="AX223" s="1518"/>
      <c r="AY223" s="1518"/>
      <c r="AZ223" s="1518"/>
      <c r="BA223" s="1518"/>
      <c r="BB223" s="1519"/>
      <c r="BC223" s="1511"/>
      <c r="BD223" s="1512"/>
      <c r="BE223" s="1512"/>
      <c r="BF223" s="1513"/>
    </row>
    <row r="224" spans="2:60" s="63" customFormat="1" ht="13.5" customHeight="1">
      <c r="B224" s="58"/>
      <c r="C224" s="59"/>
      <c r="D224" s="448" t="s">
        <v>178</v>
      </c>
      <c r="E224" s="449"/>
      <c r="F224" s="449"/>
      <c r="G224" s="449"/>
      <c r="H224" s="449"/>
      <c r="I224" s="449"/>
      <c r="J224" s="449"/>
      <c r="K224" s="450"/>
      <c r="L224" s="1520" t="s">
        <v>356</v>
      </c>
      <c r="M224" s="1521"/>
      <c r="N224" s="1521"/>
      <c r="O224" s="1521"/>
      <c r="P224" s="1521"/>
      <c r="Q224" s="1521"/>
      <c r="R224" s="1521"/>
      <c r="S224" s="1521"/>
      <c r="T224" s="1521"/>
      <c r="U224" s="1521"/>
      <c r="V224" s="1521"/>
      <c r="W224" s="1521"/>
      <c r="X224" s="1521"/>
      <c r="Y224" s="1521"/>
      <c r="Z224" s="1522"/>
      <c r="AA224" s="1514"/>
      <c r="AB224" s="1515"/>
      <c r="AC224" s="1515"/>
      <c r="AD224" s="1516"/>
      <c r="AE224" s="448" t="s">
        <v>178</v>
      </c>
      <c r="AF224" s="449"/>
      <c r="AG224" s="449"/>
      <c r="AH224" s="449"/>
      <c r="AI224" s="449"/>
      <c r="AJ224" s="449"/>
      <c r="AK224" s="449"/>
      <c r="AL224" s="449"/>
      <c r="AM224" s="450"/>
      <c r="AN224" s="1520" t="s">
        <v>356</v>
      </c>
      <c r="AO224" s="1521"/>
      <c r="AP224" s="1521"/>
      <c r="AQ224" s="1521"/>
      <c r="AR224" s="1521"/>
      <c r="AS224" s="1521"/>
      <c r="AT224" s="1521"/>
      <c r="AU224" s="1521"/>
      <c r="AV224" s="1521"/>
      <c r="AW224" s="1521"/>
      <c r="AX224" s="1521"/>
      <c r="AY224" s="1521"/>
      <c r="AZ224" s="1521"/>
      <c r="BA224" s="1521"/>
      <c r="BB224" s="1522"/>
      <c r="BC224" s="1514"/>
      <c r="BD224" s="1515"/>
      <c r="BE224" s="1515"/>
      <c r="BF224" s="1516"/>
    </row>
    <row r="225" spans="2:58" s="63" customFormat="1" ht="13.5" customHeight="1">
      <c r="B225" s="58"/>
      <c r="C225" s="59"/>
      <c r="D225" s="445"/>
      <c r="E225" s="446"/>
      <c r="F225" s="446"/>
      <c r="G225" s="446"/>
      <c r="H225" s="446"/>
      <c r="I225" s="446"/>
      <c r="J225" s="446"/>
      <c r="K225" s="447"/>
      <c r="L225" s="1523" t="s">
        <v>357</v>
      </c>
      <c r="M225" s="1524"/>
      <c r="N225" s="1524"/>
      <c r="O225" s="1524"/>
      <c r="P225" s="1524"/>
      <c r="Q225" s="1524"/>
      <c r="R225" s="1524"/>
      <c r="S225" s="1524"/>
      <c r="T225" s="1524"/>
      <c r="U225" s="1524"/>
      <c r="V225" s="1524"/>
      <c r="W225" s="1524"/>
      <c r="X225" s="1524"/>
      <c r="Y225" s="1524"/>
      <c r="Z225" s="1525"/>
      <c r="AA225" s="1508" t="s">
        <v>348</v>
      </c>
      <c r="AB225" s="1509"/>
      <c r="AC225" s="1509"/>
      <c r="AD225" s="1510"/>
      <c r="AE225" s="445"/>
      <c r="AF225" s="446"/>
      <c r="AG225" s="446"/>
      <c r="AH225" s="446"/>
      <c r="AI225" s="446"/>
      <c r="AJ225" s="446"/>
      <c r="AK225" s="446"/>
      <c r="AL225" s="446"/>
      <c r="AM225" s="447"/>
      <c r="AN225" s="1523" t="s">
        <v>357</v>
      </c>
      <c r="AO225" s="1524"/>
      <c r="AP225" s="1524"/>
      <c r="AQ225" s="1524"/>
      <c r="AR225" s="1524"/>
      <c r="AS225" s="1524"/>
      <c r="AT225" s="1524"/>
      <c r="AU225" s="1524"/>
      <c r="AV225" s="1524"/>
      <c r="AW225" s="1524"/>
      <c r="AX225" s="1524"/>
      <c r="AY225" s="1524"/>
      <c r="AZ225" s="1524"/>
      <c r="BA225" s="1524"/>
      <c r="BB225" s="1525"/>
      <c r="BC225" s="1508" t="s">
        <v>358</v>
      </c>
      <c r="BD225" s="1509"/>
      <c r="BE225" s="1509"/>
      <c r="BF225" s="1510"/>
    </row>
    <row r="226" spans="2:58" s="63" customFormat="1" ht="13.5" customHeight="1">
      <c r="B226" s="58"/>
      <c r="C226" s="59"/>
      <c r="D226" s="475"/>
      <c r="E226" s="476"/>
      <c r="F226" s="476"/>
      <c r="G226" s="476"/>
      <c r="H226" s="476"/>
      <c r="I226" s="476"/>
      <c r="J226" s="476"/>
      <c r="K226" s="477"/>
      <c r="L226" s="1526"/>
      <c r="M226" s="1527"/>
      <c r="N226" s="1527"/>
      <c r="O226" s="1527"/>
      <c r="P226" s="1527"/>
      <c r="Q226" s="1527"/>
      <c r="R226" s="1527"/>
      <c r="S226" s="1527"/>
      <c r="T226" s="1527"/>
      <c r="U226" s="1527"/>
      <c r="V226" s="1527"/>
      <c r="W226" s="1527"/>
      <c r="X226" s="1527"/>
      <c r="Y226" s="1527"/>
      <c r="Z226" s="1528"/>
      <c r="AA226" s="1511"/>
      <c r="AB226" s="1512"/>
      <c r="AC226" s="1512"/>
      <c r="AD226" s="1513"/>
      <c r="AE226" s="475"/>
      <c r="AF226" s="476"/>
      <c r="AG226" s="476"/>
      <c r="AH226" s="476"/>
      <c r="AI226" s="476"/>
      <c r="AJ226" s="476"/>
      <c r="AK226" s="476"/>
      <c r="AL226" s="476"/>
      <c r="AM226" s="477"/>
      <c r="AN226" s="1526"/>
      <c r="AO226" s="1527"/>
      <c r="AP226" s="1527"/>
      <c r="AQ226" s="1527"/>
      <c r="AR226" s="1527"/>
      <c r="AS226" s="1527"/>
      <c r="AT226" s="1527"/>
      <c r="AU226" s="1527"/>
      <c r="AV226" s="1527"/>
      <c r="AW226" s="1527"/>
      <c r="AX226" s="1527"/>
      <c r="AY226" s="1527"/>
      <c r="AZ226" s="1527"/>
      <c r="BA226" s="1527"/>
      <c r="BB226" s="1528"/>
      <c r="BC226" s="1511"/>
      <c r="BD226" s="1512"/>
      <c r="BE226" s="1512"/>
      <c r="BF226" s="1513"/>
    </row>
    <row r="227" spans="2:58" s="63" customFormat="1" ht="13.5" customHeight="1">
      <c r="B227" s="58"/>
      <c r="C227" s="59"/>
      <c r="D227" s="475"/>
      <c r="E227" s="476"/>
      <c r="F227" s="476"/>
      <c r="G227" s="476"/>
      <c r="H227" s="476"/>
      <c r="I227" s="476"/>
      <c r="J227" s="476"/>
      <c r="K227" s="477"/>
      <c r="L227" s="1517" t="s">
        <v>355</v>
      </c>
      <c r="M227" s="1518"/>
      <c r="N227" s="1518"/>
      <c r="O227" s="1518"/>
      <c r="P227" s="1518"/>
      <c r="Q227" s="1518"/>
      <c r="R227" s="1518"/>
      <c r="S227" s="1518"/>
      <c r="T227" s="1518"/>
      <c r="U227" s="1518"/>
      <c r="V227" s="1518"/>
      <c r="W227" s="1518"/>
      <c r="X227" s="1518"/>
      <c r="Y227" s="1518"/>
      <c r="Z227" s="1519"/>
      <c r="AA227" s="1511"/>
      <c r="AB227" s="1512"/>
      <c r="AC227" s="1512"/>
      <c r="AD227" s="1513"/>
      <c r="AE227" s="475"/>
      <c r="AF227" s="476"/>
      <c r="AG227" s="476"/>
      <c r="AH227" s="476"/>
      <c r="AI227" s="476"/>
      <c r="AJ227" s="476"/>
      <c r="AK227" s="476"/>
      <c r="AL227" s="476"/>
      <c r="AM227" s="477"/>
      <c r="AN227" s="1517" t="s">
        <v>355</v>
      </c>
      <c r="AO227" s="1518"/>
      <c r="AP227" s="1518"/>
      <c r="AQ227" s="1518"/>
      <c r="AR227" s="1518"/>
      <c r="AS227" s="1518"/>
      <c r="AT227" s="1518"/>
      <c r="AU227" s="1518"/>
      <c r="AV227" s="1518"/>
      <c r="AW227" s="1518"/>
      <c r="AX227" s="1518"/>
      <c r="AY227" s="1518"/>
      <c r="AZ227" s="1518"/>
      <c r="BA227" s="1518"/>
      <c r="BB227" s="1519"/>
      <c r="BC227" s="1511"/>
      <c r="BD227" s="1512"/>
      <c r="BE227" s="1512"/>
      <c r="BF227" s="1513"/>
    </row>
    <row r="228" spans="2:58" s="63" customFormat="1" ht="13.5" customHeight="1">
      <c r="B228" s="58"/>
      <c r="C228" s="59"/>
      <c r="D228" s="448" t="s">
        <v>178</v>
      </c>
      <c r="E228" s="449"/>
      <c r="F228" s="449"/>
      <c r="G228" s="449"/>
      <c r="H228" s="449"/>
      <c r="I228" s="449"/>
      <c r="J228" s="449"/>
      <c r="K228" s="450"/>
      <c r="L228" s="1520" t="s">
        <v>356</v>
      </c>
      <c r="M228" s="1521"/>
      <c r="N228" s="1521"/>
      <c r="O228" s="1521"/>
      <c r="P228" s="1521"/>
      <c r="Q228" s="1521"/>
      <c r="R228" s="1521"/>
      <c r="S228" s="1521"/>
      <c r="T228" s="1521"/>
      <c r="U228" s="1521"/>
      <c r="V228" s="1521"/>
      <c r="W228" s="1521"/>
      <c r="X228" s="1521"/>
      <c r="Y228" s="1521"/>
      <c r="Z228" s="1522"/>
      <c r="AA228" s="1514"/>
      <c r="AB228" s="1515"/>
      <c r="AC228" s="1515"/>
      <c r="AD228" s="1516"/>
      <c r="AE228" s="448" t="s">
        <v>178</v>
      </c>
      <c r="AF228" s="449"/>
      <c r="AG228" s="449"/>
      <c r="AH228" s="449"/>
      <c r="AI228" s="449"/>
      <c r="AJ228" s="449"/>
      <c r="AK228" s="449"/>
      <c r="AL228" s="449"/>
      <c r="AM228" s="450"/>
      <c r="AN228" s="1520" t="s">
        <v>356</v>
      </c>
      <c r="AO228" s="1521"/>
      <c r="AP228" s="1521"/>
      <c r="AQ228" s="1521"/>
      <c r="AR228" s="1521"/>
      <c r="AS228" s="1521"/>
      <c r="AT228" s="1521"/>
      <c r="AU228" s="1521"/>
      <c r="AV228" s="1521"/>
      <c r="AW228" s="1521"/>
      <c r="AX228" s="1521"/>
      <c r="AY228" s="1521"/>
      <c r="AZ228" s="1521"/>
      <c r="BA228" s="1521"/>
      <c r="BB228" s="1522"/>
      <c r="BC228" s="1514"/>
      <c r="BD228" s="1515"/>
      <c r="BE228" s="1515"/>
      <c r="BF228" s="1516"/>
    </row>
    <row r="229" spans="2:58" s="63" customFormat="1" ht="13.5" customHeight="1">
      <c r="B229" s="58"/>
      <c r="C229" s="59"/>
      <c r="D229" s="445"/>
      <c r="E229" s="446"/>
      <c r="F229" s="446"/>
      <c r="G229" s="446"/>
      <c r="H229" s="446"/>
      <c r="I229" s="446"/>
      <c r="J229" s="446"/>
      <c r="K229" s="447"/>
      <c r="L229" s="1523" t="s">
        <v>357</v>
      </c>
      <c r="M229" s="1524"/>
      <c r="N229" s="1524"/>
      <c r="O229" s="1524"/>
      <c r="P229" s="1524"/>
      <c r="Q229" s="1524"/>
      <c r="R229" s="1524"/>
      <c r="S229" s="1524"/>
      <c r="T229" s="1524"/>
      <c r="U229" s="1524"/>
      <c r="V229" s="1524"/>
      <c r="W229" s="1524"/>
      <c r="X229" s="1524"/>
      <c r="Y229" s="1524"/>
      <c r="Z229" s="1525"/>
      <c r="AA229" s="1508" t="s">
        <v>348</v>
      </c>
      <c r="AB229" s="1509"/>
      <c r="AC229" s="1509"/>
      <c r="AD229" s="1510"/>
      <c r="AE229" s="445"/>
      <c r="AF229" s="446"/>
      <c r="AG229" s="446"/>
      <c r="AH229" s="446"/>
      <c r="AI229" s="446"/>
      <c r="AJ229" s="446"/>
      <c r="AK229" s="446"/>
      <c r="AL229" s="446"/>
      <c r="AM229" s="447"/>
      <c r="AN229" s="1523" t="s">
        <v>357</v>
      </c>
      <c r="AO229" s="1524"/>
      <c r="AP229" s="1524"/>
      <c r="AQ229" s="1524"/>
      <c r="AR229" s="1524"/>
      <c r="AS229" s="1524"/>
      <c r="AT229" s="1524"/>
      <c r="AU229" s="1524"/>
      <c r="AV229" s="1524"/>
      <c r="AW229" s="1524"/>
      <c r="AX229" s="1524"/>
      <c r="AY229" s="1524"/>
      <c r="AZ229" s="1524"/>
      <c r="BA229" s="1524"/>
      <c r="BB229" s="1525"/>
      <c r="BC229" s="1508" t="s">
        <v>348</v>
      </c>
      <c r="BD229" s="1509"/>
      <c r="BE229" s="1509"/>
      <c r="BF229" s="1510"/>
    </row>
    <row r="230" spans="2:58" s="63" customFormat="1" ht="13.5" customHeight="1">
      <c r="B230" s="58"/>
      <c r="C230" s="59"/>
      <c r="D230" s="475"/>
      <c r="E230" s="476"/>
      <c r="F230" s="476"/>
      <c r="G230" s="476"/>
      <c r="H230" s="476"/>
      <c r="I230" s="476"/>
      <c r="J230" s="476"/>
      <c r="K230" s="477"/>
      <c r="L230" s="1526"/>
      <c r="M230" s="1527"/>
      <c r="N230" s="1527"/>
      <c r="O230" s="1527"/>
      <c r="P230" s="1527"/>
      <c r="Q230" s="1527"/>
      <c r="R230" s="1527"/>
      <c r="S230" s="1527"/>
      <c r="T230" s="1527"/>
      <c r="U230" s="1527"/>
      <c r="V230" s="1527"/>
      <c r="W230" s="1527"/>
      <c r="X230" s="1527"/>
      <c r="Y230" s="1527"/>
      <c r="Z230" s="1528"/>
      <c r="AA230" s="1511"/>
      <c r="AB230" s="1512"/>
      <c r="AC230" s="1512"/>
      <c r="AD230" s="1513"/>
      <c r="AE230" s="475"/>
      <c r="AF230" s="476"/>
      <c r="AG230" s="476"/>
      <c r="AH230" s="476"/>
      <c r="AI230" s="476"/>
      <c r="AJ230" s="476"/>
      <c r="AK230" s="476"/>
      <c r="AL230" s="476"/>
      <c r="AM230" s="477"/>
      <c r="AN230" s="1526"/>
      <c r="AO230" s="1527"/>
      <c r="AP230" s="1527"/>
      <c r="AQ230" s="1527"/>
      <c r="AR230" s="1527"/>
      <c r="AS230" s="1527"/>
      <c r="AT230" s="1527"/>
      <c r="AU230" s="1527"/>
      <c r="AV230" s="1527"/>
      <c r="AW230" s="1527"/>
      <c r="AX230" s="1527"/>
      <c r="AY230" s="1527"/>
      <c r="AZ230" s="1527"/>
      <c r="BA230" s="1527"/>
      <c r="BB230" s="1528"/>
      <c r="BC230" s="1511"/>
      <c r="BD230" s="1512"/>
      <c r="BE230" s="1512"/>
      <c r="BF230" s="1513"/>
    </row>
    <row r="231" spans="2:58" s="63" customFormat="1" ht="13.5" customHeight="1">
      <c r="B231" s="58"/>
      <c r="C231" s="59"/>
      <c r="D231" s="475"/>
      <c r="E231" s="476"/>
      <c r="F231" s="476"/>
      <c r="G231" s="476"/>
      <c r="H231" s="476"/>
      <c r="I231" s="476"/>
      <c r="J231" s="476"/>
      <c r="K231" s="477"/>
      <c r="L231" s="1517" t="s">
        <v>355</v>
      </c>
      <c r="M231" s="1518"/>
      <c r="N231" s="1518"/>
      <c r="O231" s="1518"/>
      <c r="P231" s="1518"/>
      <c r="Q231" s="1518"/>
      <c r="R231" s="1518"/>
      <c r="S231" s="1518"/>
      <c r="T231" s="1518"/>
      <c r="U231" s="1518"/>
      <c r="V231" s="1518"/>
      <c r="W231" s="1518"/>
      <c r="X231" s="1518"/>
      <c r="Y231" s="1518"/>
      <c r="Z231" s="1519"/>
      <c r="AA231" s="1511"/>
      <c r="AB231" s="1512"/>
      <c r="AC231" s="1512"/>
      <c r="AD231" s="1513"/>
      <c r="AE231" s="475"/>
      <c r="AF231" s="476"/>
      <c r="AG231" s="476"/>
      <c r="AH231" s="476"/>
      <c r="AI231" s="476"/>
      <c r="AJ231" s="476"/>
      <c r="AK231" s="476"/>
      <c r="AL231" s="476"/>
      <c r="AM231" s="477"/>
      <c r="AN231" s="1517" t="s">
        <v>355</v>
      </c>
      <c r="AO231" s="1518"/>
      <c r="AP231" s="1518"/>
      <c r="AQ231" s="1518"/>
      <c r="AR231" s="1518"/>
      <c r="AS231" s="1518"/>
      <c r="AT231" s="1518"/>
      <c r="AU231" s="1518"/>
      <c r="AV231" s="1518"/>
      <c r="AW231" s="1518"/>
      <c r="AX231" s="1518"/>
      <c r="AY231" s="1518"/>
      <c r="AZ231" s="1518"/>
      <c r="BA231" s="1518"/>
      <c r="BB231" s="1519"/>
      <c r="BC231" s="1511"/>
      <c r="BD231" s="1512"/>
      <c r="BE231" s="1512"/>
      <c r="BF231" s="1513"/>
    </row>
    <row r="232" spans="2:58" s="63" customFormat="1" ht="13.5" customHeight="1">
      <c r="B232" s="58"/>
      <c r="C232" s="59"/>
      <c r="D232" s="448" t="s">
        <v>178</v>
      </c>
      <c r="E232" s="449"/>
      <c r="F232" s="449"/>
      <c r="G232" s="449"/>
      <c r="H232" s="449"/>
      <c r="I232" s="449"/>
      <c r="J232" s="449"/>
      <c r="K232" s="450"/>
      <c r="L232" s="1520" t="s">
        <v>356</v>
      </c>
      <c r="M232" s="1521"/>
      <c r="N232" s="1521"/>
      <c r="O232" s="1521"/>
      <c r="P232" s="1521"/>
      <c r="Q232" s="1521"/>
      <c r="R232" s="1521"/>
      <c r="S232" s="1521"/>
      <c r="T232" s="1521"/>
      <c r="U232" s="1521"/>
      <c r="V232" s="1521"/>
      <c r="W232" s="1521"/>
      <c r="X232" s="1521"/>
      <c r="Y232" s="1521"/>
      <c r="Z232" s="1522"/>
      <c r="AA232" s="1514"/>
      <c r="AB232" s="1515"/>
      <c r="AC232" s="1515"/>
      <c r="AD232" s="1516"/>
      <c r="AE232" s="448" t="s">
        <v>178</v>
      </c>
      <c r="AF232" s="449"/>
      <c r="AG232" s="449"/>
      <c r="AH232" s="449"/>
      <c r="AI232" s="449"/>
      <c r="AJ232" s="449"/>
      <c r="AK232" s="449"/>
      <c r="AL232" s="449"/>
      <c r="AM232" s="450"/>
      <c r="AN232" s="1520" t="s">
        <v>356</v>
      </c>
      <c r="AO232" s="1521"/>
      <c r="AP232" s="1521"/>
      <c r="AQ232" s="1521"/>
      <c r="AR232" s="1521"/>
      <c r="AS232" s="1521"/>
      <c r="AT232" s="1521"/>
      <c r="AU232" s="1521"/>
      <c r="AV232" s="1521"/>
      <c r="AW232" s="1521"/>
      <c r="AX232" s="1521"/>
      <c r="AY232" s="1521"/>
      <c r="AZ232" s="1521"/>
      <c r="BA232" s="1521"/>
      <c r="BB232" s="1522"/>
      <c r="BC232" s="1514"/>
      <c r="BD232" s="1515"/>
      <c r="BE232" s="1515"/>
      <c r="BF232" s="1516"/>
    </row>
    <row r="233" spans="2:58" s="63" customFormat="1" ht="13.5" customHeight="1">
      <c r="B233" s="58"/>
      <c r="C233" s="59"/>
      <c r="D233" s="445"/>
      <c r="E233" s="446"/>
      <c r="F233" s="446"/>
      <c r="G233" s="446"/>
      <c r="H233" s="446"/>
      <c r="I233" s="446"/>
      <c r="J233" s="446"/>
      <c r="K233" s="447"/>
      <c r="L233" s="1523" t="s">
        <v>357</v>
      </c>
      <c r="M233" s="1524"/>
      <c r="N233" s="1524"/>
      <c r="O233" s="1524"/>
      <c r="P233" s="1524"/>
      <c r="Q233" s="1524"/>
      <c r="R233" s="1524"/>
      <c r="S233" s="1524"/>
      <c r="T233" s="1524"/>
      <c r="U233" s="1524"/>
      <c r="V233" s="1524"/>
      <c r="W233" s="1524"/>
      <c r="X233" s="1524"/>
      <c r="Y233" s="1524"/>
      <c r="Z233" s="1525"/>
      <c r="AA233" s="1508" t="s">
        <v>348</v>
      </c>
      <c r="AB233" s="1509"/>
      <c r="AC233" s="1509"/>
      <c r="AD233" s="1510"/>
      <c r="AE233" s="445"/>
      <c r="AF233" s="446"/>
      <c r="AG233" s="446"/>
      <c r="AH233" s="446"/>
      <c r="AI233" s="446"/>
      <c r="AJ233" s="446"/>
      <c r="AK233" s="446"/>
      <c r="AL233" s="446"/>
      <c r="AM233" s="447"/>
      <c r="AN233" s="1523" t="s">
        <v>357</v>
      </c>
      <c r="AO233" s="1524"/>
      <c r="AP233" s="1524"/>
      <c r="AQ233" s="1524"/>
      <c r="AR233" s="1524"/>
      <c r="AS233" s="1524"/>
      <c r="AT233" s="1524"/>
      <c r="AU233" s="1524"/>
      <c r="AV233" s="1524"/>
      <c r="AW233" s="1524"/>
      <c r="AX233" s="1524"/>
      <c r="AY233" s="1524"/>
      <c r="AZ233" s="1524"/>
      <c r="BA233" s="1524"/>
      <c r="BB233" s="1525"/>
      <c r="BC233" s="1508" t="s">
        <v>348</v>
      </c>
      <c r="BD233" s="1509"/>
      <c r="BE233" s="1509"/>
      <c r="BF233" s="1510"/>
    </row>
    <row r="234" spans="2:58" s="63" customFormat="1" ht="13.5" customHeight="1">
      <c r="B234" s="58"/>
      <c r="C234" s="59"/>
      <c r="D234" s="475"/>
      <c r="E234" s="476"/>
      <c r="F234" s="476"/>
      <c r="G234" s="476"/>
      <c r="H234" s="476"/>
      <c r="I234" s="476"/>
      <c r="J234" s="476"/>
      <c r="K234" s="477"/>
      <c r="L234" s="1526"/>
      <c r="M234" s="1527"/>
      <c r="N234" s="1527"/>
      <c r="O234" s="1527"/>
      <c r="P234" s="1527"/>
      <c r="Q234" s="1527"/>
      <c r="R234" s="1527"/>
      <c r="S234" s="1527"/>
      <c r="T234" s="1527"/>
      <c r="U234" s="1527"/>
      <c r="V234" s="1527"/>
      <c r="W234" s="1527"/>
      <c r="X234" s="1527"/>
      <c r="Y234" s="1527"/>
      <c r="Z234" s="1528"/>
      <c r="AA234" s="1511"/>
      <c r="AB234" s="1512"/>
      <c r="AC234" s="1512"/>
      <c r="AD234" s="1513"/>
      <c r="AE234" s="475"/>
      <c r="AF234" s="476"/>
      <c r="AG234" s="476"/>
      <c r="AH234" s="476"/>
      <c r="AI234" s="476"/>
      <c r="AJ234" s="476"/>
      <c r="AK234" s="476"/>
      <c r="AL234" s="476"/>
      <c r="AM234" s="477"/>
      <c r="AN234" s="1526"/>
      <c r="AO234" s="1527"/>
      <c r="AP234" s="1527"/>
      <c r="AQ234" s="1527"/>
      <c r="AR234" s="1527"/>
      <c r="AS234" s="1527"/>
      <c r="AT234" s="1527"/>
      <c r="AU234" s="1527"/>
      <c r="AV234" s="1527"/>
      <c r="AW234" s="1527"/>
      <c r="AX234" s="1527"/>
      <c r="AY234" s="1527"/>
      <c r="AZ234" s="1527"/>
      <c r="BA234" s="1527"/>
      <c r="BB234" s="1528"/>
      <c r="BC234" s="1511"/>
      <c r="BD234" s="1512"/>
      <c r="BE234" s="1512"/>
      <c r="BF234" s="1513"/>
    </row>
    <row r="235" spans="2:58" s="63" customFormat="1" ht="13.5" customHeight="1">
      <c r="B235" s="58"/>
      <c r="C235" s="59"/>
      <c r="D235" s="475"/>
      <c r="E235" s="476"/>
      <c r="F235" s="476"/>
      <c r="G235" s="476"/>
      <c r="H235" s="476"/>
      <c r="I235" s="476"/>
      <c r="J235" s="476"/>
      <c r="K235" s="477"/>
      <c r="L235" s="1517" t="s">
        <v>355</v>
      </c>
      <c r="M235" s="1518"/>
      <c r="N235" s="1518"/>
      <c r="O235" s="1518"/>
      <c r="P235" s="1518"/>
      <c r="Q235" s="1518"/>
      <c r="R235" s="1518"/>
      <c r="S235" s="1518"/>
      <c r="T235" s="1518"/>
      <c r="U235" s="1518"/>
      <c r="V235" s="1518"/>
      <c r="W235" s="1518"/>
      <c r="X235" s="1518"/>
      <c r="Y235" s="1518"/>
      <c r="Z235" s="1519"/>
      <c r="AA235" s="1511"/>
      <c r="AB235" s="1512"/>
      <c r="AC235" s="1512"/>
      <c r="AD235" s="1513"/>
      <c r="AE235" s="475"/>
      <c r="AF235" s="476"/>
      <c r="AG235" s="476"/>
      <c r="AH235" s="476"/>
      <c r="AI235" s="476"/>
      <c r="AJ235" s="476"/>
      <c r="AK235" s="476"/>
      <c r="AL235" s="476"/>
      <c r="AM235" s="477"/>
      <c r="AN235" s="1517" t="s">
        <v>355</v>
      </c>
      <c r="AO235" s="1518"/>
      <c r="AP235" s="1518"/>
      <c r="AQ235" s="1518"/>
      <c r="AR235" s="1518"/>
      <c r="AS235" s="1518"/>
      <c r="AT235" s="1518"/>
      <c r="AU235" s="1518"/>
      <c r="AV235" s="1518"/>
      <c r="AW235" s="1518"/>
      <c r="AX235" s="1518"/>
      <c r="AY235" s="1518"/>
      <c r="AZ235" s="1518"/>
      <c r="BA235" s="1518"/>
      <c r="BB235" s="1519"/>
      <c r="BC235" s="1511"/>
      <c r="BD235" s="1512"/>
      <c r="BE235" s="1512"/>
      <c r="BF235" s="1513"/>
    </row>
    <row r="236" spans="2:58" s="63" customFormat="1" ht="13.5" customHeight="1">
      <c r="B236" s="58"/>
      <c r="C236" s="59"/>
      <c r="D236" s="448" t="s">
        <v>178</v>
      </c>
      <c r="E236" s="449"/>
      <c r="F236" s="449"/>
      <c r="G236" s="449"/>
      <c r="H236" s="449"/>
      <c r="I236" s="449"/>
      <c r="J236" s="449"/>
      <c r="K236" s="450"/>
      <c r="L236" s="1520" t="s">
        <v>356</v>
      </c>
      <c r="M236" s="1521"/>
      <c r="N236" s="1521"/>
      <c r="O236" s="1521"/>
      <c r="P236" s="1521"/>
      <c r="Q236" s="1521"/>
      <c r="R236" s="1521"/>
      <c r="S236" s="1521"/>
      <c r="T236" s="1521"/>
      <c r="U236" s="1521"/>
      <c r="V236" s="1521"/>
      <c r="W236" s="1521"/>
      <c r="X236" s="1521"/>
      <c r="Y236" s="1521"/>
      <c r="Z236" s="1522"/>
      <c r="AA236" s="1514"/>
      <c r="AB236" s="1515"/>
      <c r="AC236" s="1515"/>
      <c r="AD236" s="1516"/>
      <c r="AE236" s="448" t="s">
        <v>178</v>
      </c>
      <c r="AF236" s="449"/>
      <c r="AG236" s="449"/>
      <c r="AH236" s="449"/>
      <c r="AI236" s="449"/>
      <c r="AJ236" s="449"/>
      <c r="AK236" s="449"/>
      <c r="AL236" s="449"/>
      <c r="AM236" s="450"/>
      <c r="AN236" s="1520" t="s">
        <v>356</v>
      </c>
      <c r="AO236" s="1521"/>
      <c r="AP236" s="1521"/>
      <c r="AQ236" s="1521"/>
      <c r="AR236" s="1521"/>
      <c r="AS236" s="1521"/>
      <c r="AT236" s="1521"/>
      <c r="AU236" s="1521"/>
      <c r="AV236" s="1521"/>
      <c r="AW236" s="1521"/>
      <c r="AX236" s="1521"/>
      <c r="AY236" s="1521"/>
      <c r="AZ236" s="1521"/>
      <c r="BA236" s="1521"/>
      <c r="BB236" s="1522"/>
      <c r="BC236" s="1514"/>
      <c r="BD236" s="1515"/>
      <c r="BE236" s="1515"/>
      <c r="BF236" s="1516"/>
    </row>
    <row r="237" spans="2:58" s="63" customFormat="1" ht="13.5" customHeight="1">
      <c r="B237" s="58"/>
      <c r="C237" s="59"/>
      <c r="D237" s="445"/>
      <c r="E237" s="446"/>
      <c r="F237" s="446"/>
      <c r="G237" s="446"/>
      <c r="H237" s="446"/>
      <c r="I237" s="446"/>
      <c r="J237" s="446"/>
      <c r="K237" s="447"/>
      <c r="L237" s="1523" t="s">
        <v>357</v>
      </c>
      <c r="M237" s="1524"/>
      <c r="N237" s="1524"/>
      <c r="O237" s="1524"/>
      <c r="P237" s="1524"/>
      <c r="Q237" s="1524"/>
      <c r="R237" s="1524"/>
      <c r="S237" s="1524"/>
      <c r="T237" s="1524"/>
      <c r="U237" s="1524"/>
      <c r="V237" s="1524"/>
      <c r="W237" s="1524"/>
      <c r="X237" s="1524"/>
      <c r="Y237" s="1524"/>
      <c r="Z237" s="1525"/>
      <c r="AA237" s="1508" t="s">
        <v>348</v>
      </c>
      <c r="AB237" s="1509"/>
      <c r="AC237" s="1509"/>
      <c r="AD237" s="1510"/>
      <c r="AE237" s="445"/>
      <c r="AF237" s="446"/>
      <c r="AG237" s="446"/>
      <c r="AH237" s="446"/>
      <c r="AI237" s="446"/>
      <c r="AJ237" s="446"/>
      <c r="AK237" s="446"/>
      <c r="AL237" s="446"/>
      <c r="AM237" s="447"/>
      <c r="AN237" s="1523" t="s">
        <v>357</v>
      </c>
      <c r="AO237" s="1524"/>
      <c r="AP237" s="1524"/>
      <c r="AQ237" s="1524"/>
      <c r="AR237" s="1524"/>
      <c r="AS237" s="1524"/>
      <c r="AT237" s="1524"/>
      <c r="AU237" s="1524"/>
      <c r="AV237" s="1524"/>
      <c r="AW237" s="1524"/>
      <c r="AX237" s="1524"/>
      <c r="AY237" s="1524"/>
      <c r="AZ237" s="1524"/>
      <c r="BA237" s="1524"/>
      <c r="BB237" s="1525"/>
      <c r="BC237" s="1508" t="s">
        <v>348</v>
      </c>
      <c r="BD237" s="1509"/>
      <c r="BE237" s="1509"/>
      <c r="BF237" s="1510"/>
    </row>
    <row r="238" spans="2:58" s="63" customFormat="1" ht="13.5" customHeight="1">
      <c r="B238" s="58"/>
      <c r="C238" s="59"/>
      <c r="D238" s="475"/>
      <c r="E238" s="476"/>
      <c r="F238" s="476"/>
      <c r="G238" s="476"/>
      <c r="H238" s="476"/>
      <c r="I238" s="476"/>
      <c r="J238" s="476"/>
      <c r="K238" s="477"/>
      <c r="L238" s="1526"/>
      <c r="M238" s="1527"/>
      <c r="N238" s="1527"/>
      <c r="O238" s="1527"/>
      <c r="P238" s="1527"/>
      <c r="Q238" s="1527"/>
      <c r="R238" s="1527"/>
      <c r="S238" s="1527"/>
      <c r="T238" s="1527"/>
      <c r="U238" s="1527"/>
      <c r="V238" s="1527"/>
      <c r="W238" s="1527"/>
      <c r="X238" s="1527"/>
      <c r="Y238" s="1527"/>
      <c r="Z238" s="1528"/>
      <c r="AA238" s="1511"/>
      <c r="AB238" s="1512"/>
      <c r="AC238" s="1512"/>
      <c r="AD238" s="1513"/>
      <c r="AE238" s="475"/>
      <c r="AF238" s="476"/>
      <c r="AG238" s="476"/>
      <c r="AH238" s="476"/>
      <c r="AI238" s="476"/>
      <c r="AJ238" s="476"/>
      <c r="AK238" s="476"/>
      <c r="AL238" s="476"/>
      <c r="AM238" s="477"/>
      <c r="AN238" s="1526"/>
      <c r="AO238" s="1527"/>
      <c r="AP238" s="1527"/>
      <c r="AQ238" s="1527"/>
      <c r="AR238" s="1527"/>
      <c r="AS238" s="1527"/>
      <c r="AT238" s="1527"/>
      <c r="AU238" s="1527"/>
      <c r="AV238" s="1527"/>
      <c r="AW238" s="1527"/>
      <c r="AX238" s="1527"/>
      <c r="AY238" s="1527"/>
      <c r="AZ238" s="1527"/>
      <c r="BA238" s="1527"/>
      <c r="BB238" s="1528"/>
      <c r="BC238" s="1511"/>
      <c r="BD238" s="1512"/>
      <c r="BE238" s="1512"/>
      <c r="BF238" s="1513"/>
    </row>
    <row r="239" spans="2:58" s="63" customFormat="1" ht="13.5" customHeight="1">
      <c r="B239" s="58"/>
      <c r="C239" s="59"/>
      <c r="D239" s="475"/>
      <c r="E239" s="476"/>
      <c r="F239" s="476"/>
      <c r="G239" s="476"/>
      <c r="H239" s="476"/>
      <c r="I239" s="476"/>
      <c r="J239" s="476"/>
      <c r="K239" s="477"/>
      <c r="L239" s="1517" t="s">
        <v>355</v>
      </c>
      <c r="M239" s="1518"/>
      <c r="N239" s="1518"/>
      <c r="O239" s="1518"/>
      <c r="P239" s="1518"/>
      <c r="Q239" s="1518"/>
      <c r="R239" s="1518"/>
      <c r="S239" s="1518"/>
      <c r="T239" s="1518"/>
      <c r="U239" s="1518"/>
      <c r="V239" s="1518"/>
      <c r="W239" s="1518"/>
      <c r="X239" s="1518"/>
      <c r="Y239" s="1518"/>
      <c r="Z239" s="1519"/>
      <c r="AA239" s="1511"/>
      <c r="AB239" s="1512"/>
      <c r="AC239" s="1512"/>
      <c r="AD239" s="1513"/>
      <c r="AE239" s="475"/>
      <c r="AF239" s="476"/>
      <c r="AG239" s="476"/>
      <c r="AH239" s="476"/>
      <c r="AI239" s="476"/>
      <c r="AJ239" s="476"/>
      <c r="AK239" s="476"/>
      <c r="AL239" s="476"/>
      <c r="AM239" s="477"/>
      <c r="AN239" s="1517" t="s">
        <v>355</v>
      </c>
      <c r="AO239" s="1518"/>
      <c r="AP239" s="1518"/>
      <c r="AQ239" s="1518"/>
      <c r="AR239" s="1518"/>
      <c r="AS239" s="1518"/>
      <c r="AT239" s="1518"/>
      <c r="AU239" s="1518"/>
      <c r="AV239" s="1518"/>
      <c r="AW239" s="1518"/>
      <c r="AX239" s="1518"/>
      <c r="AY239" s="1518"/>
      <c r="AZ239" s="1518"/>
      <c r="BA239" s="1518"/>
      <c r="BB239" s="1519"/>
      <c r="BC239" s="1511"/>
      <c r="BD239" s="1512"/>
      <c r="BE239" s="1512"/>
      <c r="BF239" s="1513"/>
    </row>
    <row r="240" spans="2:58" s="63" customFormat="1" ht="13.5" customHeight="1">
      <c r="B240" s="58"/>
      <c r="C240" s="59"/>
      <c r="D240" s="448" t="s">
        <v>178</v>
      </c>
      <c r="E240" s="449"/>
      <c r="F240" s="449"/>
      <c r="G240" s="449"/>
      <c r="H240" s="449"/>
      <c r="I240" s="449"/>
      <c r="J240" s="449"/>
      <c r="K240" s="450"/>
      <c r="L240" s="1520" t="s">
        <v>356</v>
      </c>
      <c r="M240" s="1521"/>
      <c r="N240" s="1521"/>
      <c r="O240" s="1521"/>
      <c r="P240" s="1521"/>
      <c r="Q240" s="1521"/>
      <c r="R240" s="1521"/>
      <c r="S240" s="1521"/>
      <c r="T240" s="1521"/>
      <c r="U240" s="1521"/>
      <c r="V240" s="1521"/>
      <c r="W240" s="1521"/>
      <c r="X240" s="1521"/>
      <c r="Y240" s="1521"/>
      <c r="Z240" s="1522"/>
      <c r="AA240" s="1514"/>
      <c r="AB240" s="1515"/>
      <c r="AC240" s="1515"/>
      <c r="AD240" s="1516"/>
      <c r="AE240" s="448" t="s">
        <v>178</v>
      </c>
      <c r="AF240" s="449"/>
      <c r="AG240" s="449"/>
      <c r="AH240" s="449"/>
      <c r="AI240" s="449"/>
      <c r="AJ240" s="449"/>
      <c r="AK240" s="449"/>
      <c r="AL240" s="449"/>
      <c r="AM240" s="450"/>
      <c r="AN240" s="1520" t="s">
        <v>356</v>
      </c>
      <c r="AO240" s="1521"/>
      <c r="AP240" s="1521"/>
      <c r="AQ240" s="1521"/>
      <c r="AR240" s="1521"/>
      <c r="AS240" s="1521"/>
      <c r="AT240" s="1521"/>
      <c r="AU240" s="1521"/>
      <c r="AV240" s="1521"/>
      <c r="AW240" s="1521"/>
      <c r="AX240" s="1521"/>
      <c r="AY240" s="1521"/>
      <c r="AZ240" s="1521"/>
      <c r="BA240" s="1521"/>
      <c r="BB240" s="1522"/>
      <c r="BC240" s="1514"/>
      <c r="BD240" s="1515"/>
      <c r="BE240" s="1515"/>
      <c r="BF240" s="1516"/>
    </row>
    <row r="241" spans="2:58" s="63" customFormat="1" ht="13.5" customHeight="1">
      <c r="B241" s="58"/>
      <c r="C241" s="59"/>
      <c r="D241" s="445"/>
      <c r="E241" s="446"/>
      <c r="F241" s="446"/>
      <c r="G241" s="446"/>
      <c r="H241" s="446"/>
      <c r="I241" s="446"/>
      <c r="J241" s="446"/>
      <c r="K241" s="447"/>
      <c r="L241" s="1523" t="s">
        <v>357</v>
      </c>
      <c r="M241" s="1524"/>
      <c r="N241" s="1524"/>
      <c r="O241" s="1524"/>
      <c r="P241" s="1524"/>
      <c r="Q241" s="1524"/>
      <c r="R241" s="1524"/>
      <c r="S241" s="1524"/>
      <c r="T241" s="1524"/>
      <c r="U241" s="1524"/>
      <c r="V241" s="1524"/>
      <c r="W241" s="1524"/>
      <c r="X241" s="1524"/>
      <c r="Y241" s="1524"/>
      <c r="Z241" s="1525"/>
      <c r="AA241" s="1508" t="s">
        <v>348</v>
      </c>
      <c r="AB241" s="1509"/>
      <c r="AC241" s="1509"/>
      <c r="AD241" s="1510"/>
      <c r="AE241" s="445"/>
      <c r="AF241" s="446"/>
      <c r="AG241" s="446"/>
      <c r="AH241" s="446"/>
      <c r="AI241" s="446"/>
      <c r="AJ241" s="446"/>
      <c r="AK241" s="446"/>
      <c r="AL241" s="446"/>
      <c r="AM241" s="447"/>
      <c r="AN241" s="1523" t="s">
        <v>357</v>
      </c>
      <c r="AO241" s="1524"/>
      <c r="AP241" s="1524"/>
      <c r="AQ241" s="1524"/>
      <c r="AR241" s="1524"/>
      <c r="AS241" s="1524"/>
      <c r="AT241" s="1524"/>
      <c r="AU241" s="1524"/>
      <c r="AV241" s="1524"/>
      <c r="AW241" s="1524"/>
      <c r="AX241" s="1524"/>
      <c r="AY241" s="1524"/>
      <c r="AZ241" s="1524"/>
      <c r="BA241" s="1524"/>
      <c r="BB241" s="1525"/>
      <c r="BC241" s="1508" t="s">
        <v>348</v>
      </c>
      <c r="BD241" s="1509"/>
      <c r="BE241" s="1509"/>
      <c r="BF241" s="1510"/>
    </row>
    <row r="242" spans="2:58" s="63" customFormat="1" ht="13.5" customHeight="1">
      <c r="B242" s="58"/>
      <c r="C242" s="59"/>
      <c r="D242" s="475"/>
      <c r="E242" s="476"/>
      <c r="F242" s="476"/>
      <c r="G242" s="476"/>
      <c r="H242" s="476"/>
      <c r="I242" s="476"/>
      <c r="J242" s="476"/>
      <c r="K242" s="477"/>
      <c r="L242" s="1526"/>
      <c r="M242" s="1527"/>
      <c r="N242" s="1527"/>
      <c r="O242" s="1527"/>
      <c r="P242" s="1527"/>
      <c r="Q242" s="1527"/>
      <c r="R242" s="1527"/>
      <c r="S242" s="1527"/>
      <c r="T242" s="1527"/>
      <c r="U242" s="1527"/>
      <c r="V242" s="1527"/>
      <c r="W242" s="1527"/>
      <c r="X242" s="1527"/>
      <c r="Y242" s="1527"/>
      <c r="Z242" s="1528"/>
      <c r="AA242" s="1511"/>
      <c r="AB242" s="1512"/>
      <c r="AC242" s="1512"/>
      <c r="AD242" s="1513"/>
      <c r="AE242" s="475"/>
      <c r="AF242" s="476"/>
      <c r="AG242" s="476"/>
      <c r="AH242" s="476"/>
      <c r="AI242" s="476"/>
      <c r="AJ242" s="476"/>
      <c r="AK242" s="476"/>
      <c r="AL242" s="476"/>
      <c r="AM242" s="477"/>
      <c r="AN242" s="1526"/>
      <c r="AO242" s="1527"/>
      <c r="AP242" s="1527"/>
      <c r="AQ242" s="1527"/>
      <c r="AR242" s="1527"/>
      <c r="AS242" s="1527"/>
      <c r="AT242" s="1527"/>
      <c r="AU242" s="1527"/>
      <c r="AV242" s="1527"/>
      <c r="AW242" s="1527"/>
      <c r="AX242" s="1527"/>
      <c r="AY242" s="1527"/>
      <c r="AZ242" s="1527"/>
      <c r="BA242" s="1527"/>
      <c r="BB242" s="1528"/>
      <c r="BC242" s="1511"/>
      <c r="BD242" s="1512"/>
      <c r="BE242" s="1512"/>
      <c r="BF242" s="1513"/>
    </row>
    <row r="243" spans="2:58" s="63" customFormat="1" ht="13.5" customHeight="1">
      <c r="B243" s="58"/>
      <c r="C243" s="59"/>
      <c r="D243" s="475"/>
      <c r="E243" s="476"/>
      <c r="F243" s="476"/>
      <c r="G243" s="476"/>
      <c r="H243" s="476"/>
      <c r="I243" s="476"/>
      <c r="J243" s="476"/>
      <c r="K243" s="477"/>
      <c r="L243" s="1517" t="s">
        <v>355</v>
      </c>
      <c r="M243" s="1518"/>
      <c r="N243" s="1518"/>
      <c r="O243" s="1518"/>
      <c r="P243" s="1518"/>
      <c r="Q243" s="1518"/>
      <c r="R243" s="1518"/>
      <c r="S243" s="1518"/>
      <c r="T243" s="1518"/>
      <c r="U243" s="1518"/>
      <c r="V243" s="1518"/>
      <c r="W243" s="1518"/>
      <c r="X243" s="1518"/>
      <c r="Y243" s="1518"/>
      <c r="Z243" s="1519"/>
      <c r="AA243" s="1511"/>
      <c r="AB243" s="1512"/>
      <c r="AC243" s="1512"/>
      <c r="AD243" s="1513"/>
      <c r="AE243" s="475"/>
      <c r="AF243" s="476"/>
      <c r="AG243" s="476"/>
      <c r="AH243" s="476"/>
      <c r="AI243" s="476"/>
      <c r="AJ243" s="476"/>
      <c r="AK243" s="476"/>
      <c r="AL243" s="476"/>
      <c r="AM243" s="477"/>
      <c r="AN243" s="1517" t="s">
        <v>355</v>
      </c>
      <c r="AO243" s="1518"/>
      <c r="AP243" s="1518"/>
      <c r="AQ243" s="1518"/>
      <c r="AR243" s="1518"/>
      <c r="AS243" s="1518"/>
      <c r="AT243" s="1518"/>
      <c r="AU243" s="1518"/>
      <c r="AV243" s="1518"/>
      <c r="AW243" s="1518"/>
      <c r="AX243" s="1518"/>
      <c r="AY243" s="1518"/>
      <c r="AZ243" s="1518"/>
      <c r="BA243" s="1518"/>
      <c r="BB243" s="1519"/>
      <c r="BC243" s="1511"/>
      <c r="BD243" s="1512"/>
      <c r="BE243" s="1512"/>
      <c r="BF243" s="1513"/>
    </row>
    <row r="244" spans="2:58" s="63" customFormat="1" ht="13.5" customHeight="1">
      <c r="B244" s="58"/>
      <c r="C244" s="59"/>
      <c r="D244" s="448" t="s">
        <v>178</v>
      </c>
      <c r="E244" s="449"/>
      <c r="F244" s="449"/>
      <c r="G244" s="449"/>
      <c r="H244" s="449"/>
      <c r="I244" s="449"/>
      <c r="J244" s="449"/>
      <c r="K244" s="450"/>
      <c r="L244" s="1520" t="s">
        <v>356</v>
      </c>
      <c r="M244" s="1521"/>
      <c r="N244" s="1521"/>
      <c r="O244" s="1521"/>
      <c r="P244" s="1521"/>
      <c r="Q244" s="1521"/>
      <c r="R244" s="1521"/>
      <c r="S244" s="1521"/>
      <c r="T244" s="1521"/>
      <c r="U244" s="1521"/>
      <c r="V244" s="1521"/>
      <c r="W244" s="1521"/>
      <c r="X244" s="1521"/>
      <c r="Y244" s="1521"/>
      <c r="Z244" s="1522"/>
      <c r="AA244" s="1514"/>
      <c r="AB244" s="1515"/>
      <c r="AC244" s="1515"/>
      <c r="AD244" s="1516"/>
      <c r="AE244" s="448" t="s">
        <v>178</v>
      </c>
      <c r="AF244" s="449"/>
      <c r="AG244" s="449"/>
      <c r="AH244" s="449"/>
      <c r="AI244" s="449"/>
      <c r="AJ244" s="449"/>
      <c r="AK244" s="449"/>
      <c r="AL244" s="449"/>
      <c r="AM244" s="450"/>
      <c r="AN244" s="1520" t="s">
        <v>356</v>
      </c>
      <c r="AO244" s="1521"/>
      <c r="AP244" s="1521"/>
      <c r="AQ244" s="1521"/>
      <c r="AR244" s="1521"/>
      <c r="AS244" s="1521"/>
      <c r="AT244" s="1521"/>
      <c r="AU244" s="1521"/>
      <c r="AV244" s="1521"/>
      <c r="AW244" s="1521"/>
      <c r="AX244" s="1521"/>
      <c r="AY244" s="1521"/>
      <c r="AZ244" s="1521"/>
      <c r="BA244" s="1521"/>
      <c r="BB244" s="1522"/>
      <c r="BC244" s="1514"/>
      <c r="BD244" s="1515"/>
      <c r="BE244" s="1515"/>
      <c r="BF244" s="1516"/>
    </row>
    <row r="245" spans="2:58" s="63" customFormat="1" ht="13.5" customHeight="1">
      <c r="B245" s="58"/>
      <c r="C245" s="59"/>
      <c r="D245" s="445"/>
      <c r="E245" s="446"/>
      <c r="F245" s="446"/>
      <c r="G245" s="446"/>
      <c r="H245" s="446"/>
      <c r="I245" s="446"/>
      <c r="J245" s="446"/>
      <c r="K245" s="447"/>
      <c r="L245" s="1523" t="s">
        <v>357</v>
      </c>
      <c r="M245" s="1524"/>
      <c r="N245" s="1524"/>
      <c r="O245" s="1524"/>
      <c r="P245" s="1524"/>
      <c r="Q245" s="1524"/>
      <c r="R245" s="1524"/>
      <c r="S245" s="1524"/>
      <c r="T245" s="1524"/>
      <c r="U245" s="1524"/>
      <c r="V245" s="1524"/>
      <c r="W245" s="1524"/>
      <c r="X245" s="1524"/>
      <c r="Y245" s="1524"/>
      <c r="Z245" s="1525"/>
      <c r="AA245" s="1508" t="s">
        <v>348</v>
      </c>
      <c r="AB245" s="1509"/>
      <c r="AC245" s="1509"/>
      <c r="AD245" s="1510"/>
      <c r="AE245" s="445"/>
      <c r="AF245" s="446"/>
      <c r="AG245" s="446"/>
      <c r="AH245" s="446"/>
      <c r="AI245" s="446"/>
      <c r="AJ245" s="446"/>
      <c r="AK245" s="446"/>
      <c r="AL245" s="446"/>
      <c r="AM245" s="447"/>
      <c r="AN245" s="1523" t="s">
        <v>357</v>
      </c>
      <c r="AO245" s="1524"/>
      <c r="AP245" s="1524"/>
      <c r="AQ245" s="1524"/>
      <c r="AR245" s="1524"/>
      <c r="AS245" s="1524"/>
      <c r="AT245" s="1524"/>
      <c r="AU245" s="1524"/>
      <c r="AV245" s="1524"/>
      <c r="AW245" s="1524"/>
      <c r="AX245" s="1524"/>
      <c r="AY245" s="1524"/>
      <c r="AZ245" s="1524"/>
      <c r="BA245" s="1524"/>
      <c r="BB245" s="1525"/>
      <c r="BC245" s="1508" t="s">
        <v>348</v>
      </c>
      <c r="BD245" s="1509"/>
      <c r="BE245" s="1509"/>
      <c r="BF245" s="1510"/>
    </row>
    <row r="246" spans="2:58" s="63" customFormat="1" ht="13.5" customHeight="1">
      <c r="B246" s="58"/>
      <c r="C246" s="59"/>
      <c r="D246" s="475"/>
      <c r="E246" s="476"/>
      <c r="F246" s="476"/>
      <c r="G246" s="476"/>
      <c r="H246" s="476"/>
      <c r="I246" s="476"/>
      <c r="J246" s="476"/>
      <c r="K246" s="477"/>
      <c r="L246" s="1526"/>
      <c r="M246" s="1527"/>
      <c r="N246" s="1527"/>
      <c r="O246" s="1527"/>
      <c r="P246" s="1527"/>
      <c r="Q246" s="1527"/>
      <c r="R246" s="1527"/>
      <c r="S246" s="1527"/>
      <c r="T246" s="1527"/>
      <c r="U246" s="1527"/>
      <c r="V246" s="1527"/>
      <c r="W246" s="1527"/>
      <c r="X246" s="1527"/>
      <c r="Y246" s="1527"/>
      <c r="Z246" s="1528"/>
      <c r="AA246" s="1511"/>
      <c r="AB246" s="1512"/>
      <c r="AC246" s="1512"/>
      <c r="AD246" s="1513"/>
      <c r="AE246" s="475"/>
      <c r="AF246" s="476"/>
      <c r="AG246" s="476"/>
      <c r="AH246" s="476"/>
      <c r="AI246" s="476"/>
      <c r="AJ246" s="476"/>
      <c r="AK246" s="476"/>
      <c r="AL246" s="476"/>
      <c r="AM246" s="477"/>
      <c r="AN246" s="1526"/>
      <c r="AO246" s="1527"/>
      <c r="AP246" s="1527"/>
      <c r="AQ246" s="1527"/>
      <c r="AR246" s="1527"/>
      <c r="AS246" s="1527"/>
      <c r="AT246" s="1527"/>
      <c r="AU246" s="1527"/>
      <c r="AV246" s="1527"/>
      <c r="AW246" s="1527"/>
      <c r="AX246" s="1527"/>
      <c r="AY246" s="1527"/>
      <c r="AZ246" s="1527"/>
      <c r="BA246" s="1527"/>
      <c r="BB246" s="1528"/>
      <c r="BC246" s="1511"/>
      <c r="BD246" s="1512"/>
      <c r="BE246" s="1512"/>
      <c r="BF246" s="1513"/>
    </row>
    <row r="247" spans="2:58" s="63" customFormat="1" ht="13.5" customHeight="1">
      <c r="B247" s="58"/>
      <c r="C247" s="59"/>
      <c r="D247" s="475"/>
      <c r="E247" s="476"/>
      <c r="F247" s="476"/>
      <c r="G247" s="476"/>
      <c r="H247" s="476"/>
      <c r="I247" s="476"/>
      <c r="J247" s="476"/>
      <c r="K247" s="477"/>
      <c r="L247" s="1517" t="s">
        <v>355</v>
      </c>
      <c r="M247" s="1518"/>
      <c r="N247" s="1518"/>
      <c r="O247" s="1518"/>
      <c r="P247" s="1518"/>
      <c r="Q247" s="1518"/>
      <c r="R247" s="1518"/>
      <c r="S247" s="1518"/>
      <c r="T247" s="1518"/>
      <c r="U247" s="1518"/>
      <c r="V247" s="1518"/>
      <c r="W247" s="1518"/>
      <c r="X247" s="1518"/>
      <c r="Y247" s="1518"/>
      <c r="Z247" s="1519"/>
      <c r="AA247" s="1511"/>
      <c r="AB247" s="1512"/>
      <c r="AC247" s="1512"/>
      <c r="AD247" s="1513"/>
      <c r="AE247" s="475"/>
      <c r="AF247" s="476"/>
      <c r="AG247" s="476"/>
      <c r="AH247" s="476"/>
      <c r="AI247" s="476"/>
      <c r="AJ247" s="476"/>
      <c r="AK247" s="476"/>
      <c r="AL247" s="476"/>
      <c r="AM247" s="477"/>
      <c r="AN247" s="1517" t="s">
        <v>355</v>
      </c>
      <c r="AO247" s="1518"/>
      <c r="AP247" s="1518"/>
      <c r="AQ247" s="1518"/>
      <c r="AR247" s="1518"/>
      <c r="AS247" s="1518"/>
      <c r="AT247" s="1518"/>
      <c r="AU247" s="1518"/>
      <c r="AV247" s="1518"/>
      <c r="AW247" s="1518"/>
      <c r="AX247" s="1518"/>
      <c r="AY247" s="1518"/>
      <c r="AZ247" s="1518"/>
      <c r="BA247" s="1518"/>
      <c r="BB247" s="1519"/>
      <c r="BC247" s="1511"/>
      <c r="BD247" s="1512"/>
      <c r="BE247" s="1512"/>
      <c r="BF247" s="1513"/>
    </row>
    <row r="248" spans="2:58" s="63" customFormat="1" ht="13.5" customHeight="1">
      <c r="B248" s="58"/>
      <c r="C248" s="59"/>
      <c r="D248" s="448" t="s">
        <v>178</v>
      </c>
      <c r="E248" s="449"/>
      <c r="F248" s="449"/>
      <c r="G248" s="449"/>
      <c r="H248" s="449"/>
      <c r="I248" s="449"/>
      <c r="J248" s="449"/>
      <c r="K248" s="450"/>
      <c r="L248" s="1520" t="s">
        <v>356</v>
      </c>
      <c r="M248" s="1521"/>
      <c r="N248" s="1521"/>
      <c r="O248" s="1521"/>
      <c r="P248" s="1521"/>
      <c r="Q248" s="1521"/>
      <c r="R248" s="1521"/>
      <c r="S248" s="1521"/>
      <c r="T248" s="1521"/>
      <c r="U248" s="1521"/>
      <c r="V248" s="1521"/>
      <c r="W248" s="1521"/>
      <c r="X248" s="1521"/>
      <c r="Y248" s="1521"/>
      <c r="Z248" s="1522"/>
      <c r="AA248" s="1514"/>
      <c r="AB248" s="1515"/>
      <c r="AC248" s="1515"/>
      <c r="AD248" s="1516"/>
      <c r="AE248" s="448" t="s">
        <v>178</v>
      </c>
      <c r="AF248" s="449"/>
      <c r="AG248" s="449"/>
      <c r="AH248" s="449"/>
      <c r="AI248" s="449"/>
      <c r="AJ248" s="449"/>
      <c r="AK248" s="449"/>
      <c r="AL248" s="449"/>
      <c r="AM248" s="450"/>
      <c r="AN248" s="1520" t="s">
        <v>356</v>
      </c>
      <c r="AO248" s="1521"/>
      <c r="AP248" s="1521"/>
      <c r="AQ248" s="1521"/>
      <c r="AR248" s="1521"/>
      <c r="AS248" s="1521"/>
      <c r="AT248" s="1521"/>
      <c r="AU248" s="1521"/>
      <c r="AV248" s="1521"/>
      <c r="AW248" s="1521"/>
      <c r="AX248" s="1521"/>
      <c r="AY248" s="1521"/>
      <c r="AZ248" s="1521"/>
      <c r="BA248" s="1521"/>
      <c r="BB248" s="1522"/>
      <c r="BC248" s="1514"/>
      <c r="BD248" s="1515"/>
      <c r="BE248" s="1515"/>
      <c r="BF248" s="1516"/>
    </row>
    <row r="249" spans="2:58" s="63" customFormat="1" ht="13.5" customHeight="1">
      <c r="B249" s="58"/>
      <c r="C249" s="59"/>
      <c r="D249" s="445"/>
      <c r="E249" s="446"/>
      <c r="F249" s="446"/>
      <c r="G249" s="446"/>
      <c r="H249" s="446"/>
      <c r="I249" s="446"/>
      <c r="J249" s="446"/>
      <c r="K249" s="447"/>
      <c r="L249" s="1523" t="s">
        <v>357</v>
      </c>
      <c r="M249" s="1524"/>
      <c r="N249" s="1524"/>
      <c r="O249" s="1524"/>
      <c r="P249" s="1524"/>
      <c r="Q249" s="1524"/>
      <c r="R249" s="1524"/>
      <c r="S249" s="1524"/>
      <c r="T249" s="1524"/>
      <c r="U249" s="1524"/>
      <c r="V249" s="1524"/>
      <c r="W249" s="1524"/>
      <c r="X249" s="1524"/>
      <c r="Y249" s="1524"/>
      <c r="Z249" s="1525"/>
      <c r="AA249" s="1508" t="s">
        <v>348</v>
      </c>
      <c r="AB249" s="1509"/>
      <c r="AC249" s="1509"/>
      <c r="AD249" s="1510"/>
      <c r="AE249" s="445"/>
      <c r="AF249" s="446"/>
      <c r="AG249" s="446"/>
      <c r="AH249" s="446"/>
      <c r="AI249" s="446"/>
      <c r="AJ249" s="446"/>
      <c r="AK249" s="446"/>
      <c r="AL249" s="446"/>
      <c r="AM249" s="447"/>
      <c r="AN249" s="836"/>
      <c r="AO249" s="837"/>
      <c r="AP249" s="837"/>
      <c r="AQ249" s="837"/>
      <c r="AR249" s="837"/>
      <c r="AS249" s="837"/>
      <c r="AT249" s="837"/>
      <c r="AU249" s="837"/>
      <c r="AV249" s="837"/>
      <c r="AW249" s="837"/>
      <c r="AX249" s="837"/>
      <c r="AY249" s="837"/>
      <c r="AZ249" s="837"/>
      <c r="BA249" s="837"/>
      <c r="BB249" s="838"/>
      <c r="BC249" s="842"/>
      <c r="BD249" s="843"/>
      <c r="BE249" s="843"/>
      <c r="BF249" s="844"/>
    </row>
    <row r="250" spans="2:58" s="63" customFormat="1" ht="13.5" customHeight="1">
      <c r="B250" s="58"/>
      <c r="C250" s="59"/>
      <c r="D250" s="475"/>
      <c r="E250" s="476"/>
      <c r="F250" s="476"/>
      <c r="G250" s="476"/>
      <c r="H250" s="476"/>
      <c r="I250" s="476"/>
      <c r="J250" s="476"/>
      <c r="K250" s="477"/>
      <c r="L250" s="1526"/>
      <c r="M250" s="1527"/>
      <c r="N250" s="1527"/>
      <c r="O250" s="1527"/>
      <c r="P250" s="1527"/>
      <c r="Q250" s="1527"/>
      <c r="R250" s="1527"/>
      <c r="S250" s="1527"/>
      <c r="T250" s="1527"/>
      <c r="U250" s="1527"/>
      <c r="V250" s="1527"/>
      <c r="W250" s="1527"/>
      <c r="X250" s="1527"/>
      <c r="Y250" s="1527"/>
      <c r="Z250" s="1528"/>
      <c r="AA250" s="1511"/>
      <c r="AB250" s="1512"/>
      <c r="AC250" s="1512"/>
      <c r="AD250" s="1513"/>
      <c r="AE250" s="475"/>
      <c r="AF250" s="476"/>
      <c r="AG250" s="476"/>
      <c r="AH250" s="476"/>
      <c r="AI250" s="476"/>
      <c r="AJ250" s="476"/>
      <c r="AK250" s="476"/>
      <c r="AL250" s="476"/>
      <c r="AM250" s="477"/>
      <c r="AN250" s="839"/>
      <c r="AO250" s="840"/>
      <c r="AP250" s="840"/>
      <c r="AQ250" s="840"/>
      <c r="AR250" s="840"/>
      <c r="AS250" s="840"/>
      <c r="AT250" s="840"/>
      <c r="AU250" s="840"/>
      <c r="AV250" s="840"/>
      <c r="AW250" s="840"/>
      <c r="AX250" s="840"/>
      <c r="AY250" s="840"/>
      <c r="AZ250" s="840"/>
      <c r="BA250" s="840"/>
      <c r="BB250" s="841"/>
      <c r="BC250" s="845"/>
      <c r="BD250" s="846"/>
      <c r="BE250" s="846"/>
      <c r="BF250" s="847"/>
    </row>
    <row r="251" spans="2:58" s="63" customFormat="1" ht="13.5" customHeight="1">
      <c r="B251" s="58"/>
      <c r="C251" s="59"/>
      <c r="D251" s="475"/>
      <c r="E251" s="476"/>
      <c r="F251" s="476"/>
      <c r="G251" s="476"/>
      <c r="H251" s="476"/>
      <c r="I251" s="476"/>
      <c r="J251" s="476"/>
      <c r="K251" s="477"/>
      <c r="L251" s="1517" t="s">
        <v>355</v>
      </c>
      <c r="M251" s="1518"/>
      <c r="N251" s="1518"/>
      <c r="O251" s="1518"/>
      <c r="P251" s="1518"/>
      <c r="Q251" s="1518"/>
      <c r="R251" s="1518"/>
      <c r="S251" s="1518"/>
      <c r="T251" s="1518"/>
      <c r="U251" s="1518"/>
      <c r="V251" s="1518"/>
      <c r="W251" s="1518"/>
      <c r="X251" s="1518"/>
      <c r="Y251" s="1518"/>
      <c r="Z251" s="1519"/>
      <c r="AA251" s="1511"/>
      <c r="AB251" s="1512"/>
      <c r="AC251" s="1512"/>
      <c r="AD251" s="1513"/>
      <c r="AE251" s="475"/>
      <c r="AF251" s="476"/>
      <c r="AG251" s="476"/>
      <c r="AH251" s="476"/>
      <c r="AI251" s="476"/>
      <c r="AJ251" s="476"/>
      <c r="AK251" s="476"/>
      <c r="AL251" s="476"/>
      <c r="AM251" s="477"/>
      <c r="AN251" s="851"/>
      <c r="AO251" s="852"/>
      <c r="AP251" s="852"/>
      <c r="AQ251" s="852"/>
      <c r="AR251" s="852"/>
      <c r="AS251" s="852"/>
      <c r="AT251" s="852"/>
      <c r="AU251" s="852"/>
      <c r="AV251" s="852"/>
      <c r="AW251" s="852"/>
      <c r="AX251" s="852"/>
      <c r="AY251" s="852"/>
      <c r="AZ251" s="852"/>
      <c r="BA251" s="852"/>
      <c r="BB251" s="853"/>
      <c r="BC251" s="845"/>
      <c r="BD251" s="846"/>
      <c r="BE251" s="846"/>
      <c r="BF251" s="847"/>
    </row>
    <row r="252" spans="2:58" s="63" customFormat="1" ht="13.5" customHeight="1">
      <c r="B252" s="58"/>
      <c r="C252" s="59"/>
      <c r="D252" s="448" t="s">
        <v>178</v>
      </c>
      <c r="E252" s="449"/>
      <c r="F252" s="449"/>
      <c r="G252" s="449"/>
      <c r="H252" s="449"/>
      <c r="I252" s="449"/>
      <c r="J252" s="449"/>
      <c r="K252" s="450"/>
      <c r="L252" s="1520" t="s">
        <v>356</v>
      </c>
      <c r="M252" s="1521"/>
      <c r="N252" s="1521"/>
      <c r="O252" s="1521"/>
      <c r="P252" s="1521"/>
      <c r="Q252" s="1521"/>
      <c r="R252" s="1521"/>
      <c r="S252" s="1521"/>
      <c r="T252" s="1521"/>
      <c r="U252" s="1521"/>
      <c r="V252" s="1521"/>
      <c r="W252" s="1521"/>
      <c r="X252" s="1521"/>
      <c r="Y252" s="1521"/>
      <c r="Z252" s="1522"/>
      <c r="AA252" s="1514"/>
      <c r="AB252" s="1515"/>
      <c r="AC252" s="1515"/>
      <c r="AD252" s="1516"/>
      <c r="AE252" s="448" t="s">
        <v>178</v>
      </c>
      <c r="AF252" s="449"/>
      <c r="AG252" s="449"/>
      <c r="AH252" s="449"/>
      <c r="AI252" s="449"/>
      <c r="AJ252" s="449"/>
      <c r="AK252" s="449"/>
      <c r="AL252" s="449"/>
      <c r="AM252" s="450"/>
      <c r="AN252" s="829"/>
      <c r="AO252" s="830"/>
      <c r="AP252" s="830"/>
      <c r="AQ252" s="830"/>
      <c r="AR252" s="830"/>
      <c r="AS252" s="830"/>
      <c r="AT252" s="830"/>
      <c r="AU252" s="830"/>
      <c r="AV252" s="830"/>
      <c r="AW252" s="830"/>
      <c r="AX252" s="830"/>
      <c r="AY252" s="830"/>
      <c r="AZ252" s="830"/>
      <c r="BA252" s="830"/>
      <c r="BB252" s="831"/>
      <c r="BC252" s="848"/>
      <c r="BD252" s="849"/>
      <c r="BE252" s="849"/>
      <c r="BF252" s="850"/>
    </row>
    <row r="253" spans="2:58" s="63" customFormat="1" ht="13.5" customHeight="1">
      <c r="B253" s="58"/>
      <c r="C253" s="59"/>
      <c r="D253" s="445"/>
      <c r="E253" s="446"/>
      <c r="F253" s="446"/>
      <c r="G253" s="446"/>
      <c r="H253" s="446"/>
      <c r="I253" s="446"/>
      <c r="J253" s="446"/>
      <c r="K253" s="447"/>
      <c r="L253" s="1523" t="s">
        <v>357</v>
      </c>
      <c r="M253" s="1524"/>
      <c r="N253" s="1524"/>
      <c r="O253" s="1524"/>
      <c r="P253" s="1524"/>
      <c r="Q253" s="1524"/>
      <c r="R253" s="1524"/>
      <c r="S253" s="1524"/>
      <c r="T253" s="1524"/>
      <c r="U253" s="1524"/>
      <c r="V253" s="1524"/>
      <c r="W253" s="1524"/>
      <c r="X253" s="1524"/>
      <c r="Y253" s="1524"/>
      <c r="Z253" s="1525"/>
      <c r="AA253" s="1508" t="s">
        <v>348</v>
      </c>
      <c r="AB253" s="1509"/>
      <c r="AC253" s="1509"/>
      <c r="AD253" s="1510"/>
      <c r="AE253" s="445"/>
      <c r="AF253" s="446"/>
      <c r="AG253" s="446"/>
      <c r="AH253" s="446"/>
      <c r="AI253" s="446"/>
      <c r="AJ253" s="446"/>
      <c r="AK253" s="446"/>
      <c r="AL253" s="446"/>
      <c r="AM253" s="447"/>
      <c r="AN253" s="836"/>
      <c r="AO253" s="837"/>
      <c r="AP253" s="837"/>
      <c r="AQ253" s="837"/>
      <c r="AR253" s="837"/>
      <c r="AS253" s="837"/>
      <c r="AT253" s="837"/>
      <c r="AU253" s="837"/>
      <c r="AV253" s="837"/>
      <c r="AW253" s="837"/>
      <c r="AX253" s="837"/>
      <c r="AY253" s="837"/>
      <c r="AZ253" s="837"/>
      <c r="BA253" s="837"/>
      <c r="BB253" s="838"/>
      <c r="BC253" s="842"/>
      <c r="BD253" s="843"/>
      <c r="BE253" s="843"/>
      <c r="BF253" s="844"/>
    </row>
    <row r="254" spans="2:58" s="63" customFormat="1" ht="13.5" customHeight="1">
      <c r="B254" s="58"/>
      <c r="C254" s="59"/>
      <c r="D254" s="475"/>
      <c r="E254" s="476"/>
      <c r="F254" s="476"/>
      <c r="G254" s="476"/>
      <c r="H254" s="476"/>
      <c r="I254" s="476"/>
      <c r="J254" s="476"/>
      <c r="K254" s="477"/>
      <c r="L254" s="1526"/>
      <c r="M254" s="1527"/>
      <c r="N254" s="1527"/>
      <c r="O254" s="1527"/>
      <c r="P254" s="1527"/>
      <c r="Q254" s="1527"/>
      <c r="R254" s="1527"/>
      <c r="S254" s="1527"/>
      <c r="T254" s="1527"/>
      <c r="U254" s="1527"/>
      <c r="V254" s="1527"/>
      <c r="W254" s="1527"/>
      <c r="X254" s="1527"/>
      <c r="Y254" s="1527"/>
      <c r="Z254" s="1528"/>
      <c r="AA254" s="1511"/>
      <c r="AB254" s="1512"/>
      <c r="AC254" s="1512"/>
      <c r="AD254" s="1513"/>
      <c r="AE254" s="475"/>
      <c r="AF254" s="476"/>
      <c r="AG254" s="476"/>
      <c r="AH254" s="476"/>
      <c r="AI254" s="476"/>
      <c r="AJ254" s="476"/>
      <c r="AK254" s="476"/>
      <c r="AL254" s="476"/>
      <c r="AM254" s="477"/>
      <c r="AN254" s="839"/>
      <c r="AO254" s="840"/>
      <c r="AP254" s="840"/>
      <c r="AQ254" s="840"/>
      <c r="AR254" s="840"/>
      <c r="AS254" s="840"/>
      <c r="AT254" s="840"/>
      <c r="AU254" s="840"/>
      <c r="AV254" s="840"/>
      <c r="AW254" s="840"/>
      <c r="AX254" s="840"/>
      <c r="AY254" s="840"/>
      <c r="AZ254" s="840"/>
      <c r="BA254" s="840"/>
      <c r="BB254" s="841"/>
      <c r="BC254" s="845"/>
      <c r="BD254" s="846"/>
      <c r="BE254" s="846"/>
      <c r="BF254" s="847"/>
    </row>
    <row r="255" spans="2:58" s="63" customFormat="1" ht="13.5" customHeight="1">
      <c r="B255" s="58"/>
      <c r="C255" s="59"/>
      <c r="D255" s="475"/>
      <c r="E255" s="476"/>
      <c r="F255" s="476"/>
      <c r="G255" s="476"/>
      <c r="H255" s="476"/>
      <c r="I255" s="476"/>
      <c r="J255" s="476"/>
      <c r="K255" s="477"/>
      <c r="L255" s="1517" t="s">
        <v>355</v>
      </c>
      <c r="M255" s="1518"/>
      <c r="N255" s="1518"/>
      <c r="O255" s="1518"/>
      <c r="P255" s="1518"/>
      <c r="Q255" s="1518"/>
      <c r="R255" s="1518"/>
      <c r="S255" s="1518"/>
      <c r="T255" s="1518"/>
      <c r="U255" s="1518"/>
      <c r="V255" s="1518"/>
      <c r="W255" s="1518"/>
      <c r="X255" s="1518"/>
      <c r="Y255" s="1518"/>
      <c r="Z255" s="1519"/>
      <c r="AA255" s="1511"/>
      <c r="AB255" s="1512"/>
      <c r="AC255" s="1512"/>
      <c r="AD255" s="1513"/>
      <c r="AE255" s="475"/>
      <c r="AF255" s="476"/>
      <c r="AG255" s="476"/>
      <c r="AH255" s="476"/>
      <c r="AI255" s="476"/>
      <c r="AJ255" s="476"/>
      <c r="AK255" s="476"/>
      <c r="AL255" s="476"/>
      <c r="AM255" s="477"/>
      <c r="AN255" s="851"/>
      <c r="AO255" s="852"/>
      <c r="AP255" s="852"/>
      <c r="AQ255" s="852"/>
      <c r="AR255" s="852"/>
      <c r="AS255" s="852"/>
      <c r="AT255" s="852"/>
      <c r="AU255" s="852"/>
      <c r="AV255" s="852"/>
      <c r="AW255" s="852"/>
      <c r="AX255" s="852"/>
      <c r="AY255" s="852"/>
      <c r="AZ255" s="852"/>
      <c r="BA255" s="852"/>
      <c r="BB255" s="853"/>
      <c r="BC255" s="845"/>
      <c r="BD255" s="846"/>
      <c r="BE255" s="846"/>
      <c r="BF255" s="847"/>
    </row>
    <row r="256" spans="2:58" s="63" customFormat="1" ht="13.5" customHeight="1">
      <c r="B256" s="58"/>
      <c r="C256" s="59"/>
      <c r="D256" s="448" t="s">
        <v>178</v>
      </c>
      <c r="E256" s="449"/>
      <c r="F256" s="449"/>
      <c r="G256" s="449"/>
      <c r="H256" s="449"/>
      <c r="I256" s="449"/>
      <c r="J256" s="449"/>
      <c r="K256" s="450"/>
      <c r="L256" s="1520" t="s">
        <v>356</v>
      </c>
      <c r="M256" s="1521"/>
      <c r="N256" s="1521"/>
      <c r="O256" s="1521"/>
      <c r="P256" s="1521"/>
      <c r="Q256" s="1521"/>
      <c r="R256" s="1521"/>
      <c r="S256" s="1521"/>
      <c r="T256" s="1521"/>
      <c r="U256" s="1521"/>
      <c r="V256" s="1521"/>
      <c r="W256" s="1521"/>
      <c r="X256" s="1521"/>
      <c r="Y256" s="1521"/>
      <c r="Z256" s="1522"/>
      <c r="AA256" s="1514"/>
      <c r="AB256" s="1515"/>
      <c r="AC256" s="1515"/>
      <c r="AD256" s="1516"/>
      <c r="AE256" s="448" t="s">
        <v>178</v>
      </c>
      <c r="AF256" s="449"/>
      <c r="AG256" s="449"/>
      <c r="AH256" s="449"/>
      <c r="AI256" s="449"/>
      <c r="AJ256" s="449"/>
      <c r="AK256" s="449"/>
      <c r="AL256" s="449"/>
      <c r="AM256" s="450"/>
      <c r="AN256" s="829"/>
      <c r="AO256" s="830"/>
      <c r="AP256" s="830"/>
      <c r="AQ256" s="830"/>
      <c r="AR256" s="830"/>
      <c r="AS256" s="830"/>
      <c r="AT256" s="830"/>
      <c r="AU256" s="830"/>
      <c r="AV256" s="830"/>
      <c r="AW256" s="830"/>
      <c r="AX256" s="830"/>
      <c r="AY256" s="830"/>
      <c r="AZ256" s="830"/>
      <c r="BA256" s="830"/>
      <c r="BB256" s="831"/>
      <c r="BC256" s="848"/>
      <c r="BD256" s="849"/>
      <c r="BE256" s="849"/>
      <c r="BF256" s="850"/>
    </row>
    <row r="257" spans="2:58" s="63" customFormat="1" ht="13.5" customHeight="1">
      <c r="B257" s="58"/>
      <c r="C257" s="59"/>
      <c r="D257" s="445"/>
      <c r="E257" s="446"/>
      <c r="F257" s="446"/>
      <c r="G257" s="446"/>
      <c r="H257" s="446"/>
      <c r="I257" s="446"/>
      <c r="J257" s="446"/>
      <c r="K257" s="447"/>
      <c r="L257" s="1523" t="s">
        <v>357</v>
      </c>
      <c r="M257" s="1524"/>
      <c r="N257" s="1524"/>
      <c r="O257" s="1524"/>
      <c r="P257" s="1524"/>
      <c r="Q257" s="1524"/>
      <c r="R257" s="1524"/>
      <c r="S257" s="1524"/>
      <c r="T257" s="1524"/>
      <c r="U257" s="1524"/>
      <c r="V257" s="1524"/>
      <c r="W257" s="1524"/>
      <c r="X257" s="1524"/>
      <c r="Y257" s="1524"/>
      <c r="Z257" s="1525"/>
      <c r="AA257" s="1508" t="s">
        <v>348</v>
      </c>
      <c r="AB257" s="1509"/>
      <c r="AC257" s="1509"/>
      <c r="AD257" s="1510"/>
      <c r="AE257" s="445"/>
      <c r="AF257" s="446"/>
      <c r="AG257" s="446"/>
      <c r="AH257" s="446"/>
      <c r="AI257" s="446"/>
      <c r="AJ257" s="446"/>
      <c r="AK257" s="446"/>
      <c r="AL257" s="446"/>
      <c r="AM257" s="447"/>
      <c r="AN257" s="836"/>
      <c r="AO257" s="837"/>
      <c r="AP257" s="837"/>
      <c r="AQ257" s="837"/>
      <c r="AR257" s="837"/>
      <c r="AS257" s="837"/>
      <c r="AT257" s="837"/>
      <c r="AU257" s="837"/>
      <c r="AV257" s="837"/>
      <c r="AW257" s="837"/>
      <c r="AX257" s="837"/>
      <c r="AY257" s="837"/>
      <c r="AZ257" s="837"/>
      <c r="BA257" s="837"/>
      <c r="BB257" s="838"/>
      <c r="BC257" s="842"/>
      <c r="BD257" s="843"/>
      <c r="BE257" s="843"/>
      <c r="BF257" s="844"/>
    </row>
    <row r="258" spans="2:58" s="63" customFormat="1" ht="13.5" customHeight="1">
      <c r="B258" s="58"/>
      <c r="C258" s="59"/>
      <c r="D258" s="475"/>
      <c r="E258" s="476"/>
      <c r="F258" s="476"/>
      <c r="G258" s="476"/>
      <c r="H258" s="476"/>
      <c r="I258" s="476"/>
      <c r="J258" s="476"/>
      <c r="K258" s="477"/>
      <c r="L258" s="1526"/>
      <c r="M258" s="1527"/>
      <c r="N258" s="1527"/>
      <c r="O258" s="1527"/>
      <c r="P258" s="1527"/>
      <c r="Q258" s="1527"/>
      <c r="R258" s="1527"/>
      <c r="S258" s="1527"/>
      <c r="T258" s="1527"/>
      <c r="U258" s="1527"/>
      <c r="V258" s="1527"/>
      <c r="W258" s="1527"/>
      <c r="X258" s="1527"/>
      <c r="Y258" s="1527"/>
      <c r="Z258" s="1528"/>
      <c r="AA258" s="1511"/>
      <c r="AB258" s="1512"/>
      <c r="AC258" s="1512"/>
      <c r="AD258" s="1513"/>
      <c r="AE258" s="475"/>
      <c r="AF258" s="476"/>
      <c r="AG258" s="476"/>
      <c r="AH258" s="476"/>
      <c r="AI258" s="476"/>
      <c r="AJ258" s="476"/>
      <c r="AK258" s="476"/>
      <c r="AL258" s="476"/>
      <c r="AM258" s="477"/>
      <c r="AN258" s="839"/>
      <c r="AO258" s="840"/>
      <c r="AP258" s="840"/>
      <c r="AQ258" s="840"/>
      <c r="AR258" s="840"/>
      <c r="AS258" s="840"/>
      <c r="AT258" s="840"/>
      <c r="AU258" s="840"/>
      <c r="AV258" s="840"/>
      <c r="AW258" s="840"/>
      <c r="AX258" s="840"/>
      <c r="AY258" s="840"/>
      <c r="AZ258" s="840"/>
      <c r="BA258" s="840"/>
      <c r="BB258" s="841"/>
      <c r="BC258" s="845"/>
      <c r="BD258" s="846"/>
      <c r="BE258" s="846"/>
      <c r="BF258" s="847"/>
    </row>
    <row r="259" spans="2:58" s="63" customFormat="1" ht="13.5" customHeight="1">
      <c r="B259" s="58"/>
      <c r="C259" s="59"/>
      <c r="D259" s="475"/>
      <c r="E259" s="476"/>
      <c r="F259" s="476"/>
      <c r="G259" s="476"/>
      <c r="H259" s="476"/>
      <c r="I259" s="476"/>
      <c r="J259" s="476"/>
      <c r="K259" s="477"/>
      <c r="L259" s="1517" t="s">
        <v>355</v>
      </c>
      <c r="M259" s="1518"/>
      <c r="N259" s="1518"/>
      <c r="O259" s="1518"/>
      <c r="P259" s="1518"/>
      <c r="Q259" s="1518"/>
      <c r="R259" s="1518"/>
      <c r="S259" s="1518"/>
      <c r="T259" s="1518"/>
      <c r="U259" s="1518"/>
      <c r="V259" s="1518"/>
      <c r="W259" s="1518"/>
      <c r="X259" s="1518"/>
      <c r="Y259" s="1518"/>
      <c r="Z259" s="1519"/>
      <c r="AA259" s="1511"/>
      <c r="AB259" s="1512"/>
      <c r="AC259" s="1512"/>
      <c r="AD259" s="1513"/>
      <c r="AE259" s="475"/>
      <c r="AF259" s="476"/>
      <c r="AG259" s="476"/>
      <c r="AH259" s="476"/>
      <c r="AI259" s="476"/>
      <c r="AJ259" s="476"/>
      <c r="AK259" s="476"/>
      <c r="AL259" s="476"/>
      <c r="AM259" s="477"/>
      <c r="AN259" s="851"/>
      <c r="AO259" s="852"/>
      <c r="AP259" s="852"/>
      <c r="AQ259" s="852"/>
      <c r="AR259" s="852"/>
      <c r="AS259" s="852"/>
      <c r="AT259" s="852"/>
      <c r="AU259" s="852"/>
      <c r="AV259" s="852"/>
      <c r="AW259" s="852"/>
      <c r="AX259" s="852"/>
      <c r="AY259" s="852"/>
      <c r="AZ259" s="852"/>
      <c r="BA259" s="852"/>
      <c r="BB259" s="853"/>
      <c r="BC259" s="845"/>
      <c r="BD259" s="846"/>
      <c r="BE259" s="846"/>
      <c r="BF259" s="847"/>
    </row>
    <row r="260" spans="2:58" s="63" customFormat="1" ht="13.5" customHeight="1">
      <c r="B260" s="58"/>
      <c r="C260" s="59"/>
      <c r="D260" s="448" t="s">
        <v>178</v>
      </c>
      <c r="E260" s="449"/>
      <c r="F260" s="449"/>
      <c r="G260" s="449"/>
      <c r="H260" s="449"/>
      <c r="I260" s="449"/>
      <c r="J260" s="449"/>
      <c r="K260" s="450"/>
      <c r="L260" s="1520" t="s">
        <v>356</v>
      </c>
      <c r="M260" s="1521"/>
      <c r="N260" s="1521"/>
      <c r="O260" s="1521"/>
      <c r="P260" s="1521"/>
      <c r="Q260" s="1521"/>
      <c r="R260" s="1521"/>
      <c r="S260" s="1521"/>
      <c r="T260" s="1521"/>
      <c r="U260" s="1521"/>
      <c r="V260" s="1521"/>
      <c r="W260" s="1521"/>
      <c r="X260" s="1521"/>
      <c r="Y260" s="1521"/>
      <c r="Z260" s="1522"/>
      <c r="AA260" s="1514"/>
      <c r="AB260" s="1515"/>
      <c r="AC260" s="1515"/>
      <c r="AD260" s="1516"/>
      <c r="AE260" s="448" t="s">
        <v>178</v>
      </c>
      <c r="AF260" s="449"/>
      <c r="AG260" s="449"/>
      <c r="AH260" s="449"/>
      <c r="AI260" s="449"/>
      <c r="AJ260" s="449"/>
      <c r="AK260" s="449"/>
      <c r="AL260" s="449"/>
      <c r="AM260" s="450"/>
      <c r="AN260" s="829"/>
      <c r="AO260" s="830"/>
      <c r="AP260" s="830"/>
      <c r="AQ260" s="830"/>
      <c r="AR260" s="830"/>
      <c r="AS260" s="830"/>
      <c r="AT260" s="830"/>
      <c r="AU260" s="830"/>
      <c r="AV260" s="830"/>
      <c r="AW260" s="830"/>
      <c r="AX260" s="830"/>
      <c r="AY260" s="830"/>
      <c r="AZ260" s="830"/>
      <c r="BA260" s="830"/>
      <c r="BB260" s="831"/>
      <c r="BC260" s="848"/>
      <c r="BD260" s="849"/>
      <c r="BE260" s="849"/>
      <c r="BF260" s="850"/>
    </row>
    <row r="261" spans="2:58" s="63" customFormat="1" ht="13.5" customHeight="1">
      <c r="B261" s="58"/>
      <c r="C261" s="59"/>
      <c r="D261" s="445"/>
      <c r="E261" s="446"/>
      <c r="F261" s="446"/>
      <c r="G261" s="446"/>
      <c r="H261" s="446"/>
      <c r="I261" s="446"/>
      <c r="J261" s="446"/>
      <c r="K261" s="447"/>
      <c r="L261" s="1523" t="s">
        <v>357</v>
      </c>
      <c r="M261" s="1524"/>
      <c r="N261" s="1524"/>
      <c r="O261" s="1524"/>
      <c r="P261" s="1524"/>
      <c r="Q261" s="1524"/>
      <c r="R261" s="1524"/>
      <c r="S261" s="1524"/>
      <c r="T261" s="1524"/>
      <c r="U261" s="1524"/>
      <c r="V261" s="1524"/>
      <c r="W261" s="1524"/>
      <c r="X261" s="1524"/>
      <c r="Y261" s="1524"/>
      <c r="Z261" s="1525"/>
      <c r="AA261" s="1508" t="s">
        <v>348</v>
      </c>
      <c r="AB261" s="1509"/>
      <c r="AC261" s="1509"/>
      <c r="AD261" s="1510"/>
      <c r="AE261" s="445"/>
      <c r="AF261" s="446"/>
      <c r="AG261" s="446"/>
      <c r="AH261" s="446"/>
      <c r="AI261" s="446"/>
      <c r="AJ261" s="446"/>
      <c r="AK261" s="446"/>
      <c r="AL261" s="446"/>
      <c r="AM261" s="447"/>
      <c r="AN261" s="836"/>
      <c r="AO261" s="837"/>
      <c r="AP261" s="837"/>
      <c r="AQ261" s="837"/>
      <c r="AR261" s="837"/>
      <c r="AS261" s="837"/>
      <c r="AT261" s="837"/>
      <c r="AU261" s="837"/>
      <c r="AV261" s="837"/>
      <c r="AW261" s="837"/>
      <c r="AX261" s="837"/>
      <c r="AY261" s="837"/>
      <c r="AZ261" s="837"/>
      <c r="BA261" s="837"/>
      <c r="BB261" s="838"/>
      <c r="BC261" s="842"/>
      <c r="BD261" s="843"/>
      <c r="BE261" s="843"/>
      <c r="BF261" s="844"/>
    </row>
    <row r="262" spans="2:58" s="63" customFormat="1" ht="13.5" customHeight="1">
      <c r="B262" s="58"/>
      <c r="C262" s="59"/>
      <c r="D262" s="475"/>
      <c r="E262" s="476"/>
      <c r="F262" s="476"/>
      <c r="G262" s="476"/>
      <c r="H262" s="476"/>
      <c r="I262" s="476"/>
      <c r="J262" s="476"/>
      <c r="K262" s="477"/>
      <c r="L262" s="1526"/>
      <c r="M262" s="1527"/>
      <c r="N262" s="1527"/>
      <c r="O262" s="1527"/>
      <c r="P262" s="1527"/>
      <c r="Q262" s="1527"/>
      <c r="R262" s="1527"/>
      <c r="S262" s="1527"/>
      <c r="T262" s="1527"/>
      <c r="U262" s="1527"/>
      <c r="V262" s="1527"/>
      <c r="W262" s="1527"/>
      <c r="X262" s="1527"/>
      <c r="Y262" s="1527"/>
      <c r="Z262" s="1528"/>
      <c r="AA262" s="1511"/>
      <c r="AB262" s="1512"/>
      <c r="AC262" s="1512"/>
      <c r="AD262" s="1513"/>
      <c r="AE262" s="475"/>
      <c r="AF262" s="476"/>
      <c r="AG262" s="476"/>
      <c r="AH262" s="476"/>
      <c r="AI262" s="476"/>
      <c r="AJ262" s="476"/>
      <c r="AK262" s="476"/>
      <c r="AL262" s="476"/>
      <c r="AM262" s="477"/>
      <c r="AN262" s="839"/>
      <c r="AO262" s="840"/>
      <c r="AP262" s="840"/>
      <c r="AQ262" s="840"/>
      <c r="AR262" s="840"/>
      <c r="AS262" s="840"/>
      <c r="AT262" s="840"/>
      <c r="AU262" s="840"/>
      <c r="AV262" s="840"/>
      <c r="AW262" s="840"/>
      <c r="AX262" s="840"/>
      <c r="AY262" s="840"/>
      <c r="AZ262" s="840"/>
      <c r="BA262" s="840"/>
      <c r="BB262" s="841"/>
      <c r="BC262" s="845"/>
      <c r="BD262" s="846"/>
      <c r="BE262" s="846"/>
      <c r="BF262" s="847"/>
    </row>
    <row r="263" spans="2:58" s="63" customFormat="1" ht="13.5" customHeight="1">
      <c r="B263" s="58"/>
      <c r="C263" s="59"/>
      <c r="D263" s="475"/>
      <c r="E263" s="476"/>
      <c r="F263" s="476"/>
      <c r="G263" s="476"/>
      <c r="H263" s="476"/>
      <c r="I263" s="476"/>
      <c r="J263" s="476"/>
      <c r="K263" s="477"/>
      <c r="L263" s="1517" t="s">
        <v>355</v>
      </c>
      <c r="M263" s="1518"/>
      <c r="N263" s="1518"/>
      <c r="O263" s="1518"/>
      <c r="P263" s="1518"/>
      <c r="Q263" s="1518"/>
      <c r="R263" s="1518"/>
      <c r="S263" s="1518"/>
      <c r="T263" s="1518"/>
      <c r="U263" s="1518"/>
      <c r="V263" s="1518"/>
      <c r="W263" s="1518"/>
      <c r="X263" s="1518"/>
      <c r="Y263" s="1518"/>
      <c r="Z263" s="1519"/>
      <c r="AA263" s="1511"/>
      <c r="AB263" s="1512"/>
      <c r="AC263" s="1512"/>
      <c r="AD263" s="1513"/>
      <c r="AE263" s="475"/>
      <c r="AF263" s="476"/>
      <c r="AG263" s="476"/>
      <c r="AH263" s="476"/>
      <c r="AI263" s="476"/>
      <c r="AJ263" s="476"/>
      <c r="AK263" s="476"/>
      <c r="AL263" s="476"/>
      <c r="AM263" s="477"/>
      <c r="AN263" s="851"/>
      <c r="AO263" s="852"/>
      <c r="AP263" s="852"/>
      <c r="AQ263" s="852"/>
      <c r="AR263" s="852"/>
      <c r="AS263" s="852"/>
      <c r="AT263" s="852"/>
      <c r="AU263" s="852"/>
      <c r="AV263" s="852"/>
      <c r="AW263" s="852"/>
      <c r="AX263" s="852"/>
      <c r="AY263" s="852"/>
      <c r="AZ263" s="852"/>
      <c r="BA263" s="852"/>
      <c r="BB263" s="853"/>
      <c r="BC263" s="845"/>
      <c r="BD263" s="846"/>
      <c r="BE263" s="846"/>
      <c r="BF263" s="847"/>
    </row>
    <row r="264" spans="2:58" s="63" customFormat="1" ht="13.5" customHeight="1">
      <c r="B264" s="58"/>
      <c r="C264" s="59"/>
      <c r="D264" s="448" t="s">
        <v>178</v>
      </c>
      <c r="E264" s="449"/>
      <c r="F264" s="449"/>
      <c r="G264" s="449"/>
      <c r="H264" s="449"/>
      <c r="I264" s="449"/>
      <c r="J264" s="449"/>
      <c r="K264" s="450"/>
      <c r="L264" s="1520" t="s">
        <v>356</v>
      </c>
      <c r="M264" s="1521"/>
      <c r="N264" s="1521"/>
      <c r="O264" s="1521"/>
      <c r="P264" s="1521"/>
      <c r="Q264" s="1521"/>
      <c r="R264" s="1521"/>
      <c r="S264" s="1521"/>
      <c r="T264" s="1521"/>
      <c r="U264" s="1521"/>
      <c r="V264" s="1521"/>
      <c r="W264" s="1521"/>
      <c r="X264" s="1521"/>
      <c r="Y264" s="1521"/>
      <c r="Z264" s="1522"/>
      <c r="AA264" s="1514"/>
      <c r="AB264" s="1515"/>
      <c r="AC264" s="1515"/>
      <c r="AD264" s="1516"/>
      <c r="AE264" s="448" t="s">
        <v>178</v>
      </c>
      <c r="AF264" s="449"/>
      <c r="AG264" s="449"/>
      <c r="AH264" s="449"/>
      <c r="AI264" s="449"/>
      <c r="AJ264" s="449"/>
      <c r="AK264" s="449"/>
      <c r="AL264" s="449"/>
      <c r="AM264" s="450"/>
      <c r="AN264" s="829"/>
      <c r="AO264" s="830"/>
      <c r="AP264" s="830"/>
      <c r="AQ264" s="830"/>
      <c r="AR264" s="830"/>
      <c r="AS264" s="830"/>
      <c r="AT264" s="830"/>
      <c r="AU264" s="830"/>
      <c r="AV264" s="830"/>
      <c r="AW264" s="830"/>
      <c r="AX264" s="830"/>
      <c r="AY264" s="830"/>
      <c r="AZ264" s="830"/>
      <c r="BA264" s="830"/>
      <c r="BB264" s="831"/>
      <c r="BC264" s="848"/>
      <c r="BD264" s="849"/>
      <c r="BE264" s="849"/>
      <c r="BF264" s="850"/>
    </row>
    <row r="265" spans="2:58" s="63" customFormat="1" ht="13.5" customHeight="1">
      <c r="B265" s="58"/>
      <c r="C265" s="59"/>
      <c r="D265" s="445"/>
      <c r="E265" s="446"/>
      <c r="F265" s="446"/>
      <c r="G265" s="446"/>
      <c r="H265" s="446"/>
      <c r="I265" s="446"/>
      <c r="J265" s="446"/>
      <c r="K265" s="447"/>
      <c r="L265" s="1523" t="s">
        <v>357</v>
      </c>
      <c r="M265" s="1524"/>
      <c r="N265" s="1524"/>
      <c r="O265" s="1524"/>
      <c r="P265" s="1524"/>
      <c r="Q265" s="1524"/>
      <c r="R265" s="1524"/>
      <c r="S265" s="1524"/>
      <c r="T265" s="1524"/>
      <c r="U265" s="1524"/>
      <c r="V265" s="1524"/>
      <c r="W265" s="1524"/>
      <c r="X265" s="1524"/>
      <c r="Y265" s="1524"/>
      <c r="Z265" s="1525"/>
      <c r="AA265" s="1508" t="s">
        <v>348</v>
      </c>
      <c r="AB265" s="1509"/>
      <c r="AC265" s="1509"/>
      <c r="AD265" s="1510"/>
      <c r="AE265" s="445"/>
      <c r="AF265" s="446"/>
      <c r="AG265" s="446"/>
      <c r="AH265" s="446"/>
      <c r="AI265" s="446"/>
      <c r="AJ265" s="446"/>
      <c r="AK265" s="446"/>
      <c r="AL265" s="446"/>
      <c r="AM265" s="447"/>
      <c r="AN265" s="836"/>
      <c r="AO265" s="837"/>
      <c r="AP265" s="837"/>
      <c r="AQ265" s="837"/>
      <c r="AR265" s="837"/>
      <c r="AS265" s="837"/>
      <c r="AT265" s="837"/>
      <c r="AU265" s="837"/>
      <c r="AV265" s="837"/>
      <c r="AW265" s="837"/>
      <c r="AX265" s="837"/>
      <c r="AY265" s="837"/>
      <c r="AZ265" s="837"/>
      <c r="BA265" s="837"/>
      <c r="BB265" s="838"/>
      <c r="BC265" s="842"/>
      <c r="BD265" s="843"/>
      <c r="BE265" s="843"/>
      <c r="BF265" s="844"/>
    </row>
    <row r="266" spans="2:58" s="63" customFormat="1" ht="13.5" customHeight="1">
      <c r="B266" s="58"/>
      <c r="C266" s="59"/>
      <c r="D266" s="475"/>
      <c r="E266" s="476"/>
      <c r="F266" s="476"/>
      <c r="G266" s="476"/>
      <c r="H266" s="476"/>
      <c r="I266" s="476"/>
      <c r="J266" s="476"/>
      <c r="K266" s="477"/>
      <c r="L266" s="1526"/>
      <c r="M266" s="1527"/>
      <c r="N266" s="1527"/>
      <c r="O266" s="1527"/>
      <c r="P266" s="1527"/>
      <c r="Q266" s="1527"/>
      <c r="R266" s="1527"/>
      <c r="S266" s="1527"/>
      <c r="T266" s="1527"/>
      <c r="U266" s="1527"/>
      <c r="V266" s="1527"/>
      <c r="W266" s="1527"/>
      <c r="X266" s="1527"/>
      <c r="Y266" s="1527"/>
      <c r="Z266" s="1528"/>
      <c r="AA266" s="1511"/>
      <c r="AB266" s="1512"/>
      <c r="AC266" s="1512"/>
      <c r="AD266" s="1513"/>
      <c r="AE266" s="475"/>
      <c r="AF266" s="476"/>
      <c r="AG266" s="476"/>
      <c r="AH266" s="476"/>
      <c r="AI266" s="476"/>
      <c r="AJ266" s="476"/>
      <c r="AK266" s="476"/>
      <c r="AL266" s="476"/>
      <c r="AM266" s="477"/>
      <c r="AN266" s="839"/>
      <c r="AO266" s="840"/>
      <c r="AP266" s="840"/>
      <c r="AQ266" s="840"/>
      <c r="AR266" s="840"/>
      <c r="AS266" s="840"/>
      <c r="AT266" s="840"/>
      <c r="AU266" s="840"/>
      <c r="AV266" s="840"/>
      <c r="AW266" s="840"/>
      <c r="AX266" s="840"/>
      <c r="AY266" s="840"/>
      <c r="AZ266" s="840"/>
      <c r="BA266" s="840"/>
      <c r="BB266" s="841"/>
      <c r="BC266" s="845"/>
      <c r="BD266" s="846"/>
      <c r="BE266" s="846"/>
      <c r="BF266" s="847"/>
    </row>
    <row r="267" spans="2:58" s="63" customFormat="1" ht="13.5" customHeight="1">
      <c r="B267" s="58"/>
      <c r="C267" s="59"/>
      <c r="D267" s="475"/>
      <c r="E267" s="476"/>
      <c r="F267" s="476"/>
      <c r="G267" s="476"/>
      <c r="H267" s="476"/>
      <c r="I267" s="476"/>
      <c r="J267" s="476"/>
      <c r="K267" s="477"/>
      <c r="L267" s="1517" t="s">
        <v>355</v>
      </c>
      <c r="M267" s="1518"/>
      <c r="N267" s="1518"/>
      <c r="O267" s="1518"/>
      <c r="P267" s="1518"/>
      <c r="Q267" s="1518"/>
      <c r="R267" s="1518"/>
      <c r="S267" s="1518"/>
      <c r="T267" s="1518"/>
      <c r="U267" s="1518"/>
      <c r="V267" s="1518"/>
      <c r="W267" s="1518"/>
      <c r="X267" s="1518"/>
      <c r="Y267" s="1518"/>
      <c r="Z267" s="1519"/>
      <c r="AA267" s="1511"/>
      <c r="AB267" s="1512"/>
      <c r="AC267" s="1512"/>
      <c r="AD267" s="1513"/>
      <c r="AE267" s="475"/>
      <c r="AF267" s="476"/>
      <c r="AG267" s="476"/>
      <c r="AH267" s="476"/>
      <c r="AI267" s="476"/>
      <c r="AJ267" s="476"/>
      <c r="AK267" s="476"/>
      <c r="AL267" s="476"/>
      <c r="AM267" s="477"/>
      <c r="AN267" s="851"/>
      <c r="AO267" s="852"/>
      <c r="AP267" s="852"/>
      <c r="AQ267" s="852"/>
      <c r="AR267" s="852"/>
      <c r="AS267" s="852"/>
      <c r="AT267" s="852"/>
      <c r="AU267" s="852"/>
      <c r="AV267" s="852"/>
      <c r="AW267" s="852"/>
      <c r="AX267" s="852"/>
      <c r="AY267" s="852"/>
      <c r="AZ267" s="852"/>
      <c r="BA267" s="852"/>
      <c r="BB267" s="853"/>
      <c r="BC267" s="845"/>
      <c r="BD267" s="846"/>
      <c r="BE267" s="846"/>
      <c r="BF267" s="847"/>
    </row>
    <row r="268" spans="2:58" s="63" customFormat="1" ht="13.5" customHeight="1">
      <c r="B268" s="58"/>
      <c r="C268" s="59"/>
      <c r="D268" s="448" t="s">
        <v>178</v>
      </c>
      <c r="E268" s="449"/>
      <c r="F268" s="449"/>
      <c r="G268" s="449"/>
      <c r="H268" s="449"/>
      <c r="I268" s="449"/>
      <c r="J268" s="449"/>
      <c r="K268" s="450"/>
      <c r="L268" s="1520" t="s">
        <v>356</v>
      </c>
      <c r="M268" s="1521"/>
      <c r="N268" s="1521"/>
      <c r="O268" s="1521"/>
      <c r="P268" s="1521"/>
      <c r="Q268" s="1521"/>
      <c r="R268" s="1521"/>
      <c r="S268" s="1521"/>
      <c r="T268" s="1521"/>
      <c r="U268" s="1521"/>
      <c r="V268" s="1521"/>
      <c r="W268" s="1521"/>
      <c r="X268" s="1521"/>
      <c r="Y268" s="1521"/>
      <c r="Z268" s="1522"/>
      <c r="AA268" s="1514"/>
      <c r="AB268" s="1515"/>
      <c r="AC268" s="1515"/>
      <c r="AD268" s="1516"/>
      <c r="AE268" s="448" t="s">
        <v>178</v>
      </c>
      <c r="AF268" s="449"/>
      <c r="AG268" s="449"/>
      <c r="AH268" s="449"/>
      <c r="AI268" s="449"/>
      <c r="AJ268" s="449"/>
      <c r="AK268" s="449"/>
      <c r="AL268" s="449"/>
      <c r="AM268" s="450"/>
      <c r="AN268" s="829"/>
      <c r="AO268" s="830"/>
      <c r="AP268" s="830"/>
      <c r="AQ268" s="830"/>
      <c r="AR268" s="830"/>
      <c r="AS268" s="830"/>
      <c r="AT268" s="830"/>
      <c r="AU268" s="830"/>
      <c r="AV268" s="830"/>
      <c r="AW268" s="830"/>
      <c r="AX268" s="830"/>
      <c r="AY268" s="830"/>
      <c r="AZ268" s="830"/>
      <c r="BA268" s="830"/>
      <c r="BB268" s="831"/>
      <c r="BC268" s="848"/>
      <c r="BD268" s="849"/>
      <c r="BE268" s="849"/>
      <c r="BF268" s="850"/>
    </row>
    <row r="269" spans="2:58" s="63" customFormat="1" ht="13.5" customHeight="1">
      <c r="B269" s="58"/>
      <c r="C269" s="59"/>
      <c r="D269" s="445"/>
      <c r="E269" s="446"/>
      <c r="F269" s="446"/>
      <c r="G269" s="446"/>
      <c r="H269" s="446"/>
      <c r="I269" s="446"/>
      <c r="J269" s="446"/>
      <c r="K269" s="447"/>
      <c r="L269" s="1523" t="s">
        <v>357</v>
      </c>
      <c r="M269" s="1524"/>
      <c r="N269" s="1524"/>
      <c r="O269" s="1524"/>
      <c r="P269" s="1524"/>
      <c r="Q269" s="1524"/>
      <c r="R269" s="1524"/>
      <c r="S269" s="1524"/>
      <c r="T269" s="1524"/>
      <c r="U269" s="1524"/>
      <c r="V269" s="1524"/>
      <c r="W269" s="1524"/>
      <c r="X269" s="1524"/>
      <c r="Y269" s="1524"/>
      <c r="Z269" s="1525"/>
      <c r="AA269" s="1508" t="s">
        <v>348</v>
      </c>
      <c r="AB269" s="1509"/>
      <c r="AC269" s="1509"/>
      <c r="AD269" s="1510"/>
      <c r="AE269" s="445"/>
      <c r="AF269" s="446"/>
      <c r="AG269" s="446"/>
      <c r="AH269" s="446"/>
      <c r="AI269" s="446"/>
      <c r="AJ269" s="446"/>
      <c r="AK269" s="446"/>
      <c r="AL269" s="446"/>
      <c r="AM269" s="447"/>
      <c r="AN269" s="836"/>
      <c r="AO269" s="837"/>
      <c r="AP269" s="837"/>
      <c r="AQ269" s="837"/>
      <c r="AR269" s="837"/>
      <c r="AS269" s="837"/>
      <c r="AT269" s="837"/>
      <c r="AU269" s="837"/>
      <c r="AV269" s="837"/>
      <c r="AW269" s="837"/>
      <c r="AX269" s="837"/>
      <c r="AY269" s="837"/>
      <c r="AZ269" s="837"/>
      <c r="BA269" s="837"/>
      <c r="BB269" s="838"/>
      <c r="BC269" s="842"/>
      <c r="BD269" s="843"/>
      <c r="BE269" s="843"/>
      <c r="BF269" s="844"/>
    </row>
    <row r="270" spans="2:58" s="63" customFormat="1" ht="13.5" customHeight="1">
      <c r="B270" s="58"/>
      <c r="C270" s="59"/>
      <c r="D270" s="475"/>
      <c r="E270" s="476"/>
      <c r="F270" s="476"/>
      <c r="G270" s="476"/>
      <c r="H270" s="476"/>
      <c r="I270" s="476"/>
      <c r="J270" s="476"/>
      <c r="K270" s="477"/>
      <c r="L270" s="1526"/>
      <c r="M270" s="1527"/>
      <c r="N270" s="1527"/>
      <c r="O270" s="1527"/>
      <c r="P270" s="1527"/>
      <c r="Q270" s="1527"/>
      <c r="R270" s="1527"/>
      <c r="S270" s="1527"/>
      <c r="T270" s="1527"/>
      <c r="U270" s="1527"/>
      <c r="V270" s="1527"/>
      <c r="W270" s="1527"/>
      <c r="X270" s="1527"/>
      <c r="Y270" s="1527"/>
      <c r="Z270" s="1528"/>
      <c r="AA270" s="1511"/>
      <c r="AB270" s="1512"/>
      <c r="AC270" s="1512"/>
      <c r="AD270" s="1513"/>
      <c r="AE270" s="475"/>
      <c r="AF270" s="476"/>
      <c r="AG270" s="476"/>
      <c r="AH270" s="476"/>
      <c r="AI270" s="476"/>
      <c r="AJ270" s="476"/>
      <c r="AK270" s="476"/>
      <c r="AL270" s="476"/>
      <c r="AM270" s="477"/>
      <c r="AN270" s="839"/>
      <c r="AO270" s="840"/>
      <c r="AP270" s="840"/>
      <c r="AQ270" s="840"/>
      <c r="AR270" s="840"/>
      <c r="AS270" s="840"/>
      <c r="AT270" s="840"/>
      <c r="AU270" s="840"/>
      <c r="AV270" s="840"/>
      <c r="AW270" s="840"/>
      <c r="AX270" s="840"/>
      <c r="AY270" s="840"/>
      <c r="AZ270" s="840"/>
      <c r="BA270" s="840"/>
      <c r="BB270" s="841"/>
      <c r="BC270" s="845"/>
      <c r="BD270" s="846"/>
      <c r="BE270" s="846"/>
      <c r="BF270" s="847"/>
    </row>
    <row r="271" spans="2:58" s="63" customFormat="1" ht="13.5" customHeight="1">
      <c r="B271" s="58"/>
      <c r="C271" s="59"/>
      <c r="D271" s="475"/>
      <c r="E271" s="476"/>
      <c r="F271" s="476"/>
      <c r="G271" s="476"/>
      <c r="H271" s="476"/>
      <c r="I271" s="476"/>
      <c r="J271" s="476"/>
      <c r="K271" s="477"/>
      <c r="L271" s="1517" t="s">
        <v>355</v>
      </c>
      <c r="M271" s="1518"/>
      <c r="N271" s="1518"/>
      <c r="O271" s="1518"/>
      <c r="P271" s="1518"/>
      <c r="Q271" s="1518"/>
      <c r="R271" s="1518"/>
      <c r="S271" s="1518"/>
      <c r="T271" s="1518"/>
      <c r="U271" s="1518"/>
      <c r="V271" s="1518"/>
      <c r="W271" s="1518"/>
      <c r="X271" s="1518"/>
      <c r="Y271" s="1518"/>
      <c r="Z271" s="1519"/>
      <c r="AA271" s="1511"/>
      <c r="AB271" s="1512"/>
      <c r="AC271" s="1512"/>
      <c r="AD271" s="1513"/>
      <c r="AE271" s="475"/>
      <c r="AF271" s="476"/>
      <c r="AG271" s="476"/>
      <c r="AH271" s="476"/>
      <c r="AI271" s="476"/>
      <c r="AJ271" s="476"/>
      <c r="AK271" s="476"/>
      <c r="AL271" s="476"/>
      <c r="AM271" s="477"/>
      <c r="AN271" s="851"/>
      <c r="AO271" s="852"/>
      <c r="AP271" s="852"/>
      <c r="AQ271" s="852"/>
      <c r="AR271" s="852"/>
      <c r="AS271" s="852"/>
      <c r="AT271" s="852"/>
      <c r="AU271" s="852"/>
      <c r="AV271" s="852"/>
      <c r="AW271" s="852"/>
      <c r="AX271" s="852"/>
      <c r="AY271" s="852"/>
      <c r="AZ271" s="852"/>
      <c r="BA271" s="852"/>
      <c r="BB271" s="853"/>
      <c r="BC271" s="845"/>
      <c r="BD271" s="846"/>
      <c r="BE271" s="846"/>
      <c r="BF271" s="847"/>
    </row>
    <row r="272" spans="2:58" s="63" customFormat="1" ht="13.5" customHeight="1">
      <c r="B272" s="58"/>
      <c r="C272" s="59"/>
      <c r="D272" s="448" t="s">
        <v>178</v>
      </c>
      <c r="E272" s="449"/>
      <c r="F272" s="449"/>
      <c r="G272" s="449"/>
      <c r="H272" s="449"/>
      <c r="I272" s="449"/>
      <c r="J272" s="449"/>
      <c r="K272" s="450"/>
      <c r="L272" s="1520" t="s">
        <v>356</v>
      </c>
      <c r="M272" s="1521"/>
      <c r="N272" s="1521"/>
      <c r="O272" s="1521"/>
      <c r="P272" s="1521"/>
      <c r="Q272" s="1521"/>
      <c r="R272" s="1521"/>
      <c r="S272" s="1521"/>
      <c r="T272" s="1521"/>
      <c r="U272" s="1521"/>
      <c r="V272" s="1521"/>
      <c r="W272" s="1521"/>
      <c r="X272" s="1521"/>
      <c r="Y272" s="1521"/>
      <c r="Z272" s="1522"/>
      <c r="AA272" s="1514"/>
      <c r="AB272" s="1515"/>
      <c r="AC272" s="1515"/>
      <c r="AD272" s="1516"/>
      <c r="AE272" s="448" t="s">
        <v>178</v>
      </c>
      <c r="AF272" s="449"/>
      <c r="AG272" s="449"/>
      <c r="AH272" s="449"/>
      <c r="AI272" s="449"/>
      <c r="AJ272" s="449"/>
      <c r="AK272" s="449"/>
      <c r="AL272" s="449"/>
      <c r="AM272" s="450"/>
      <c r="AN272" s="829"/>
      <c r="AO272" s="830"/>
      <c r="AP272" s="830"/>
      <c r="AQ272" s="830"/>
      <c r="AR272" s="830"/>
      <c r="AS272" s="830"/>
      <c r="AT272" s="830"/>
      <c r="AU272" s="830"/>
      <c r="AV272" s="830"/>
      <c r="AW272" s="830"/>
      <c r="AX272" s="830"/>
      <c r="AY272" s="830"/>
      <c r="AZ272" s="830"/>
      <c r="BA272" s="830"/>
      <c r="BB272" s="831"/>
      <c r="BC272" s="848"/>
      <c r="BD272" s="849"/>
      <c r="BE272" s="849"/>
      <c r="BF272" s="850"/>
    </row>
    <row r="273" spans="2:58" s="63" customFormat="1" ht="13.5" customHeight="1">
      <c r="B273" s="58"/>
      <c r="C273" s="59"/>
      <c r="D273" s="445"/>
      <c r="E273" s="446"/>
      <c r="F273" s="446"/>
      <c r="G273" s="446"/>
      <c r="H273" s="446"/>
      <c r="I273" s="446"/>
      <c r="J273" s="446"/>
      <c r="K273" s="447"/>
      <c r="L273" s="1523" t="s">
        <v>357</v>
      </c>
      <c r="M273" s="1524"/>
      <c r="N273" s="1524"/>
      <c r="O273" s="1524"/>
      <c r="P273" s="1524"/>
      <c r="Q273" s="1524"/>
      <c r="R273" s="1524"/>
      <c r="S273" s="1524"/>
      <c r="T273" s="1524"/>
      <c r="U273" s="1524"/>
      <c r="V273" s="1524"/>
      <c r="W273" s="1524"/>
      <c r="X273" s="1524"/>
      <c r="Y273" s="1524"/>
      <c r="Z273" s="1525"/>
      <c r="AA273" s="1508" t="s">
        <v>348</v>
      </c>
      <c r="AB273" s="1509"/>
      <c r="AC273" s="1509"/>
      <c r="AD273" s="1510"/>
      <c r="AE273" s="445"/>
      <c r="AF273" s="446"/>
      <c r="AG273" s="446"/>
      <c r="AH273" s="446"/>
      <c r="AI273" s="446"/>
      <c r="AJ273" s="446"/>
      <c r="AK273" s="446"/>
      <c r="AL273" s="446"/>
      <c r="AM273" s="447"/>
      <c r="AN273" s="836"/>
      <c r="AO273" s="837"/>
      <c r="AP273" s="837"/>
      <c r="AQ273" s="837"/>
      <c r="AR273" s="837"/>
      <c r="AS273" s="837"/>
      <c r="AT273" s="837"/>
      <c r="AU273" s="837"/>
      <c r="AV273" s="837"/>
      <c r="AW273" s="837"/>
      <c r="AX273" s="837"/>
      <c r="AY273" s="837"/>
      <c r="AZ273" s="837"/>
      <c r="BA273" s="837"/>
      <c r="BB273" s="838"/>
      <c r="BC273" s="842"/>
      <c r="BD273" s="843"/>
      <c r="BE273" s="843"/>
      <c r="BF273" s="844"/>
    </row>
    <row r="274" spans="2:58" s="63" customFormat="1" ht="13.5" customHeight="1">
      <c r="B274" s="58"/>
      <c r="C274" s="59"/>
      <c r="D274" s="475"/>
      <c r="E274" s="476"/>
      <c r="F274" s="476"/>
      <c r="G274" s="476"/>
      <c r="H274" s="476"/>
      <c r="I274" s="476"/>
      <c r="J274" s="476"/>
      <c r="K274" s="477"/>
      <c r="L274" s="1526"/>
      <c r="M274" s="1527"/>
      <c r="N274" s="1527"/>
      <c r="O274" s="1527"/>
      <c r="P274" s="1527"/>
      <c r="Q274" s="1527"/>
      <c r="R274" s="1527"/>
      <c r="S274" s="1527"/>
      <c r="T274" s="1527"/>
      <c r="U274" s="1527"/>
      <c r="V274" s="1527"/>
      <c r="W274" s="1527"/>
      <c r="X274" s="1527"/>
      <c r="Y274" s="1527"/>
      <c r="Z274" s="1528"/>
      <c r="AA274" s="1511"/>
      <c r="AB274" s="1512"/>
      <c r="AC274" s="1512"/>
      <c r="AD274" s="1513"/>
      <c r="AE274" s="475"/>
      <c r="AF274" s="476"/>
      <c r="AG274" s="476"/>
      <c r="AH274" s="476"/>
      <c r="AI274" s="476"/>
      <c r="AJ274" s="476"/>
      <c r="AK274" s="476"/>
      <c r="AL274" s="476"/>
      <c r="AM274" s="477"/>
      <c r="AN274" s="839"/>
      <c r="AO274" s="840"/>
      <c r="AP274" s="840"/>
      <c r="AQ274" s="840"/>
      <c r="AR274" s="840"/>
      <c r="AS274" s="840"/>
      <c r="AT274" s="840"/>
      <c r="AU274" s="840"/>
      <c r="AV274" s="840"/>
      <c r="AW274" s="840"/>
      <c r="AX274" s="840"/>
      <c r="AY274" s="840"/>
      <c r="AZ274" s="840"/>
      <c r="BA274" s="840"/>
      <c r="BB274" s="841"/>
      <c r="BC274" s="845"/>
      <c r="BD274" s="846"/>
      <c r="BE274" s="846"/>
      <c r="BF274" s="847"/>
    </row>
    <row r="275" spans="2:58" s="63" customFormat="1" ht="13.5" customHeight="1">
      <c r="B275" s="58"/>
      <c r="C275" s="59"/>
      <c r="D275" s="475"/>
      <c r="E275" s="476"/>
      <c r="F275" s="476"/>
      <c r="G275" s="476"/>
      <c r="H275" s="476"/>
      <c r="I275" s="476"/>
      <c r="J275" s="476"/>
      <c r="K275" s="477"/>
      <c r="L275" s="1517" t="s">
        <v>355</v>
      </c>
      <c r="M275" s="1518"/>
      <c r="N275" s="1518"/>
      <c r="O275" s="1518"/>
      <c r="P275" s="1518"/>
      <c r="Q275" s="1518"/>
      <c r="R275" s="1518"/>
      <c r="S275" s="1518"/>
      <c r="T275" s="1518"/>
      <c r="U275" s="1518"/>
      <c r="V275" s="1518"/>
      <c r="W275" s="1518"/>
      <c r="X275" s="1518"/>
      <c r="Y275" s="1518"/>
      <c r="Z275" s="1519"/>
      <c r="AA275" s="1511"/>
      <c r="AB275" s="1512"/>
      <c r="AC275" s="1512"/>
      <c r="AD275" s="1513"/>
      <c r="AE275" s="475"/>
      <c r="AF275" s="476"/>
      <c r="AG275" s="476"/>
      <c r="AH275" s="476"/>
      <c r="AI275" s="476"/>
      <c r="AJ275" s="476"/>
      <c r="AK275" s="476"/>
      <c r="AL275" s="476"/>
      <c r="AM275" s="477"/>
      <c r="AN275" s="851"/>
      <c r="AO275" s="852"/>
      <c r="AP275" s="852"/>
      <c r="AQ275" s="852"/>
      <c r="AR275" s="852"/>
      <c r="AS275" s="852"/>
      <c r="AT275" s="852"/>
      <c r="AU275" s="852"/>
      <c r="AV275" s="852"/>
      <c r="AW275" s="852"/>
      <c r="AX275" s="852"/>
      <c r="AY275" s="852"/>
      <c r="AZ275" s="852"/>
      <c r="BA275" s="852"/>
      <c r="BB275" s="853"/>
      <c r="BC275" s="845"/>
      <c r="BD275" s="846"/>
      <c r="BE275" s="846"/>
      <c r="BF275" s="847"/>
    </row>
    <row r="276" spans="2:58" s="63" customFormat="1" ht="13.5" customHeight="1">
      <c r="B276" s="58"/>
      <c r="C276" s="59"/>
      <c r="D276" s="448" t="s">
        <v>178</v>
      </c>
      <c r="E276" s="449"/>
      <c r="F276" s="449"/>
      <c r="G276" s="449"/>
      <c r="H276" s="449"/>
      <c r="I276" s="449"/>
      <c r="J276" s="449"/>
      <c r="K276" s="450"/>
      <c r="L276" s="1520" t="s">
        <v>356</v>
      </c>
      <c r="M276" s="1521"/>
      <c r="N276" s="1521"/>
      <c r="O276" s="1521"/>
      <c r="P276" s="1521"/>
      <c r="Q276" s="1521"/>
      <c r="R276" s="1521"/>
      <c r="S276" s="1521"/>
      <c r="T276" s="1521"/>
      <c r="U276" s="1521"/>
      <c r="V276" s="1521"/>
      <c r="W276" s="1521"/>
      <c r="X276" s="1521"/>
      <c r="Y276" s="1521"/>
      <c r="Z276" s="1522"/>
      <c r="AA276" s="1514"/>
      <c r="AB276" s="1515"/>
      <c r="AC276" s="1515"/>
      <c r="AD276" s="1516"/>
      <c r="AE276" s="448" t="s">
        <v>178</v>
      </c>
      <c r="AF276" s="449"/>
      <c r="AG276" s="449"/>
      <c r="AH276" s="449"/>
      <c r="AI276" s="449"/>
      <c r="AJ276" s="449"/>
      <c r="AK276" s="449"/>
      <c r="AL276" s="449"/>
      <c r="AM276" s="450"/>
      <c r="AN276" s="829"/>
      <c r="AO276" s="830"/>
      <c r="AP276" s="830"/>
      <c r="AQ276" s="830"/>
      <c r="AR276" s="830"/>
      <c r="AS276" s="830"/>
      <c r="AT276" s="830"/>
      <c r="AU276" s="830"/>
      <c r="AV276" s="830"/>
      <c r="AW276" s="830"/>
      <c r="AX276" s="830"/>
      <c r="AY276" s="830"/>
      <c r="AZ276" s="830"/>
      <c r="BA276" s="830"/>
      <c r="BB276" s="831"/>
      <c r="BC276" s="848"/>
      <c r="BD276" s="849"/>
      <c r="BE276" s="849"/>
      <c r="BF276" s="850"/>
    </row>
    <row r="277" spans="2:58" s="63" customFormat="1" ht="13.5" customHeight="1">
      <c r="B277" s="58"/>
      <c r="C277" s="59"/>
      <c r="D277" s="445"/>
      <c r="E277" s="446"/>
      <c r="F277" s="446"/>
      <c r="G277" s="446"/>
      <c r="H277" s="446"/>
      <c r="I277" s="446"/>
      <c r="J277" s="446"/>
      <c r="K277" s="447"/>
      <c r="L277" s="1523" t="s">
        <v>357</v>
      </c>
      <c r="M277" s="1524"/>
      <c r="N277" s="1524"/>
      <c r="O277" s="1524"/>
      <c r="P277" s="1524"/>
      <c r="Q277" s="1524"/>
      <c r="R277" s="1524"/>
      <c r="S277" s="1524"/>
      <c r="T277" s="1524"/>
      <c r="U277" s="1524"/>
      <c r="V277" s="1524"/>
      <c r="W277" s="1524"/>
      <c r="X277" s="1524"/>
      <c r="Y277" s="1524"/>
      <c r="Z277" s="1525"/>
      <c r="AA277" s="1508" t="s">
        <v>348</v>
      </c>
      <c r="AB277" s="1509"/>
      <c r="AC277" s="1509"/>
      <c r="AD277" s="1510"/>
      <c r="AE277" s="445"/>
      <c r="AF277" s="446"/>
      <c r="AG277" s="446"/>
      <c r="AH277" s="446"/>
      <c r="AI277" s="446"/>
      <c r="AJ277" s="446"/>
      <c r="AK277" s="446"/>
      <c r="AL277" s="446"/>
      <c r="AM277" s="447"/>
      <c r="AN277" s="836"/>
      <c r="AO277" s="837"/>
      <c r="AP277" s="837"/>
      <c r="AQ277" s="837"/>
      <c r="AR277" s="837"/>
      <c r="AS277" s="837"/>
      <c r="AT277" s="837"/>
      <c r="AU277" s="837"/>
      <c r="AV277" s="837"/>
      <c r="AW277" s="837"/>
      <c r="AX277" s="837"/>
      <c r="AY277" s="837"/>
      <c r="AZ277" s="837"/>
      <c r="BA277" s="837"/>
      <c r="BB277" s="838"/>
      <c r="BC277" s="842"/>
      <c r="BD277" s="843"/>
      <c r="BE277" s="843"/>
      <c r="BF277" s="844"/>
    </row>
    <row r="278" spans="2:58" s="63" customFormat="1" ht="13.5" customHeight="1">
      <c r="B278" s="58"/>
      <c r="C278" s="59"/>
      <c r="D278" s="475"/>
      <c r="E278" s="476"/>
      <c r="F278" s="476"/>
      <c r="G278" s="476"/>
      <c r="H278" s="476"/>
      <c r="I278" s="476"/>
      <c r="J278" s="476"/>
      <c r="K278" s="477"/>
      <c r="L278" s="1526"/>
      <c r="M278" s="1527"/>
      <c r="N278" s="1527"/>
      <c r="O278" s="1527"/>
      <c r="P278" s="1527"/>
      <c r="Q278" s="1527"/>
      <c r="R278" s="1527"/>
      <c r="S278" s="1527"/>
      <c r="T278" s="1527"/>
      <c r="U278" s="1527"/>
      <c r="V278" s="1527"/>
      <c r="W278" s="1527"/>
      <c r="X278" s="1527"/>
      <c r="Y278" s="1527"/>
      <c r="Z278" s="1528"/>
      <c r="AA278" s="1511"/>
      <c r="AB278" s="1512"/>
      <c r="AC278" s="1512"/>
      <c r="AD278" s="1513"/>
      <c r="AE278" s="475"/>
      <c r="AF278" s="476"/>
      <c r="AG278" s="476"/>
      <c r="AH278" s="476"/>
      <c r="AI278" s="476"/>
      <c r="AJ278" s="476"/>
      <c r="AK278" s="476"/>
      <c r="AL278" s="476"/>
      <c r="AM278" s="477"/>
      <c r="AN278" s="839"/>
      <c r="AO278" s="840"/>
      <c r="AP278" s="840"/>
      <c r="AQ278" s="840"/>
      <c r="AR278" s="840"/>
      <c r="AS278" s="840"/>
      <c r="AT278" s="840"/>
      <c r="AU278" s="840"/>
      <c r="AV278" s="840"/>
      <c r="AW278" s="840"/>
      <c r="AX278" s="840"/>
      <c r="AY278" s="840"/>
      <c r="AZ278" s="840"/>
      <c r="BA278" s="840"/>
      <c r="BB278" s="841"/>
      <c r="BC278" s="845"/>
      <c r="BD278" s="846"/>
      <c r="BE278" s="846"/>
      <c r="BF278" s="847"/>
    </row>
    <row r="279" spans="2:58" s="63" customFormat="1" ht="13.5" customHeight="1">
      <c r="B279" s="58"/>
      <c r="C279" s="59"/>
      <c r="D279" s="475"/>
      <c r="E279" s="476"/>
      <c r="F279" s="476"/>
      <c r="G279" s="476"/>
      <c r="H279" s="476"/>
      <c r="I279" s="476"/>
      <c r="J279" s="476"/>
      <c r="K279" s="477"/>
      <c r="L279" s="1517" t="s">
        <v>355</v>
      </c>
      <c r="M279" s="1518"/>
      <c r="N279" s="1518"/>
      <c r="O279" s="1518"/>
      <c r="P279" s="1518"/>
      <c r="Q279" s="1518"/>
      <c r="R279" s="1518"/>
      <c r="S279" s="1518"/>
      <c r="T279" s="1518"/>
      <c r="U279" s="1518"/>
      <c r="V279" s="1518"/>
      <c r="W279" s="1518"/>
      <c r="X279" s="1518"/>
      <c r="Y279" s="1518"/>
      <c r="Z279" s="1519"/>
      <c r="AA279" s="1511"/>
      <c r="AB279" s="1512"/>
      <c r="AC279" s="1512"/>
      <c r="AD279" s="1513"/>
      <c r="AE279" s="475"/>
      <c r="AF279" s="476"/>
      <c r="AG279" s="476"/>
      <c r="AH279" s="476"/>
      <c r="AI279" s="476"/>
      <c r="AJ279" s="476"/>
      <c r="AK279" s="476"/>
      <c r="AL279" s="476"/>
      <c r="AM279" s="477"/>
      <c r="AN279" s="851"/>
      <c r="AO279" s="852"/>
      <c r="AP279" s="852"/>
      <c r="AQ279" s="852"/>
      <c r="AR279" s="852"/>
      <c r="AS279" s="852"/>
      <c r="AT279" s="852"/>
      <c r="AU279" s="852"/>
      <c r="AV279" s="852"/>
      <c r="AW279" s="852"/>
      <c r="AX279" s="852"/>
      <c r="AY279" s="852"/>
      <c r="AZ279" s="852"/>
      <c r="BA279" s="852"/>
      <c r="BB279" s="853"/>
      <c r="BC279" s="845"/>
      <c r="BD279" s="846"/>
      <c r="BE279" s="846"/>
      <c r="BF279" s="847"/>
    </row>
    <row r="280" spans="2:58" s="63" customFormat="1" ht="13.5" customHeight="1">
      <c r="B280" s="58"/>
      <c r="C280" s="59"/>
      <c r="D280" s="448" t="s">
        <v>178</v>
      </c>
      <c r="E280" s="449"/>
      <c r="F280" s="449"/>
      <c r="G280" s="449"/>
      <c r="H280" s="449"/>
      <c r="I280" s="449"/>
      <c r="J280" s="449"/>
      <c r="K280" s="450"/>
      <c r="L280" s="1520" t="s">
        <v>356</v>
      </c>
      <c r="M280" s="1521"/>
      <c r="N280" s="1521"/>
      <c r="O280" s="1521"/>
      <c r="P280" s="1521"/>
      <c r="Q280" s="1521"/>
      <c r="R280" s="1521"/>
      <c r="S280" s="1521"/>
      <c r="T280" s="1521"/>
      <c r="U280" s="1521"/>
      <c r="V280" s="1521"/>
      <c r="W280" s="1521"/>
      <c r="X280" s="1521"/>
      <c r="Y280" s="1521"/>
      <c r="Z280" s="1522"/>
      <c r="AA280" s="1514"/>
      <c r="AB280" s="1515"/>
      <c r="AC280" s="1515"/>
      <c r="AD280" s="1516"/>
      <c r="AE280" s="448" t="s">
        <v>178</v>
      </c>
      <c r="AF280" s="449"/>
      <c r="AG280" s="449"/>
      <c r="AH280" s="449"/>
      <c r="AI280" s="449"/>
      <c r="AJ280" s="449"/>
      <c r="AK280" s="449"/>
      <c r="AL280" s="449"/>
      <c r="AM280" s="450"/>
      <c r="AN280" s="829"/>
      <c r="AO280" s="830"/>
      <c r="AP280" s="830"/>
      <c r="AQ280" s="830"/>
      <c r="AR280" s="830"/>
      <c r="AS280" s="830"/>
      <c r="AT280" s="830"/>
      <c r="AU280" s="830"/>
      <c r="AV280" s="830"/>
      <c r="AW280" s="830"/>
      <c r="AX280" s="830"/>
      <c r="AY280" s="830"/>
      <c r="AZ280" s="830"/>
      <c r="BA280" s="830"/>
      <c r="BB280" s="831"/>
      <c r="BC280" s="848"/>
      <c r="BD280" s="849"/>
      <c r="BE280" s="849"/>
      <c r="BF280" s="850"/>
    </row>
    <row r="281" spans="2:58" s="63" customFormat="1" ht="13.5" customHeight="1">
      <c r="B281" s="58"/>
      <c r="C281" s="59"/>
      <c r="D281" s="445"/>
      <c r="E281" s="446"/>
      <c r="F281" s="446"/>
      <c r="G281" s="446"/>
      <c r="H281" s="446"/>
      <c r="I281" s="446"/>
      <c r="J281" s="446"/>
      <c r="K281" s="447"/>
      <c r="L281" s="1523" t="s">
        <v>357</v>
      </c>
      <c r="M281" s="1524"/>
      <c r="N281" s="1524"/>
      <c r="O281" s="1524"/>
      <c r="P281" s="1524"/>
      <c r="Q281" s="1524"/>
      <c r="R281" s="1524"/>
      <c r="S281" s="1524"/>
      <c r="T281" s="1524"/>
      <c r="U281" s="1524"/>
      <c r="V281" s="1524"/>
      <c r="W281" s="1524"/>
      <c r="X281" s="1524"/>
      <c r="Y281" s="1524"/>
      <c r="Z281" s="1525"/>
      <c r="AA281" s="1508" t="s">
        <v>348</v>
      </c>
      <c r="AB281" s="1509"/>
      <c r="AC281" s="1509"/>
      <c r="AD281" s="1510"/>
      <c r="AE281" s="445"/>
      <c r="AF281" s="446"/>
      <c r="AG281" s="446"/>
      <c r="AH281" s="446"/>
      <c r="AI281" s="446"/>
      <c r="AJ281" s="446"/>
      <c r="AK281" s="446"/>
      <c r="AL281" s="446"/>
      <c r="AM281" s="447"/>
      <c r="AN281" s="836"/>
      <c r="AO281" s="837"/>
      <c r="AP281" s="837"/>
      <c r="AQ281" s="837"/>
      <c r="AR281" s="837"/>
      <c r="AS281" s="837"/>
      <c r="AT281" s="837"/>
      <c r="AU281" s="837"/>
      <c r="AV281" s="837"/>
      <c r="AW281" s="837"/>
      <c r="AX281" s="837"/>
      <c r="AY281" s="837"/>
      <c r="AZ281" s="837"/>
      <c r="BA281" s="837"/>
      <c r="BB281" s="838"/>
      <c r="BC281" s="842"/>
      <c r="BD281" s="843"/>
      <c r="BE281" s="843"/>
      <c r="BF281" s="844"/>
    </row>
    <row r="282" spans="2:58" s="63" customFormat="1" ht="13.5" customHeight="1">
      <c r="B282" s="58"/>
      <c r="C282" s="59"/>
      <c r="D282" s="475"/>
      <c r="E282" s="476"/>
      <c r="F282" s="476"/>
      <c r="G282" s="476"/>
      <c r="H282" s="476"/>
      <c r="I282" s="476"/>
      <c r="J282" s="476"/>
      <c r="K282" s="477"/>
      <c r="L282" s="1526"/>
      <c r="M282" s="1527"/>
      <c r="N282" s="1527"/>
      <c r="O282" s="1527"/>
      <c r="P282" s="1527"/>
      <c r="Q282" s="1527"/>
      <c r="R282" s="1527"/>
      <c r="S282" s="1527"/>
      <c r="T282" s="1527"/>
      <c r="U282" s="1527"/>
      <c r="V282" s="1527"/>
      <c r="W282" s="1527"/>
      <c r="X282" s="1527"/>
      <c r="Y282" s="1527"/>
      <c r="Z282" s="1528"/>
      <c r="AA282" s="1511"/>
      <c r="AB282" s="1512"/>
      <c r="AC282" s="1512"/>
      <c r="AD282" s="1513"/>
      <c r="AE282" s="475"/>
      <c r="AF282" s="476"/>
      <c r="AG282" s="476"/>
      <c r="AH282" s="476"/>
      <c r="AI282" s="476"/>
      <c r="AJ282" s="476"/>
      <c r="AK282" s="476"/>
      <c r="AL282" s="476"/>
      <c r="AM282" s="477"/>
      <c r="AN282" s="839"/>
      <c r="AO282" s="840"/>
      <c r="AP282" s="840"/>
      <c r="AQ282" s="840"/>
      <c r="AR282" s="840"/>
      <c r="AS282" s="840"/>
      <c r="AT282" s="840"/>
      <c r="AU282" s="840"/>
      <c r="AV282" s="840"/>
      <c r="AW282" s="840"/>
      <c r="AX282" s="840"/>
      <c r="AY282" s="840"/>
      <c r="AZ282" s="840"/>
      <c r="BA282" s="840"/>
      <c r="BB282" s="841"/>
      <c r="BC282" s="845"/>
      <c r="BD282" s="846"/>
      <c r="BE282" s="846"/>
      <c r="BF282" s="847"/>
    </row>
    <row r="283" spans="2:58" s="63" customFormat="1" ht="13.5" customHeight="1">
      <c r="B283" s="58"/>
      <c r="C283" s="59"/>
      <c r="D283" s="475"/>
      <c r="E283" s="476"/>
      <c r="F283" s="476"/>
      <c r="G283" s="476"/>
      <c r="H283" s="476"/>
      <c r="I283" s="476"/>
      <c r="J283" s="476"/>
      <c r="K283" s="477"/>
      <c r="L283" s="1517" t="s">
        <v>355</v>
      </c>
      <c r="M283" s="1518"/>
      <c r="N283" s="1518"/>
      <c r="O283" s="1518"/>
      <c r="P283" s="1518"/>
      <c r="Q283" s="1518"/>
      <c r="R283" s="1518"/>
      <c r="S283" s="1518"/>
      <c r="T283" s="1518"/>
      <c r="U283" s="1518"/>
      <c r="V283" s="1518"/>
      <c r="W283" s="1518"/>
      <c r="X283" s="1518"/>
      <c r="Y283" s="1518"/>
      <c r="Z283" s="1519"/>
      <c r="AA283" s="1511"/>
      <c r="AB283" s="1512"/>
      <c r="AC283" s="1512"/>
      <c r="AD283" s="1513"/>
      <c r="AE283" s="475"/>
      <c r="AF283" s="476"/>
      <c r="AG283" s="476"/>
      <c r="AH283" s="476"/>
      <c r="AI283" s="476"/>
      <c r="AJ283" s="476"/>
      <c r="AK283" s="476"/>
      <c r="AL283" s="476"/>
      <c r="AM283" s="477"/>
      <c r="AN283" s="851"/>
      <c r="AO283" s="852"/>
      <c r="AP283" s="852"/>
      <c r="AQ283" s="852"/>
      <c r="AR283" s="852"/>
      <c r="AS283" s="852"/>
      <c r="AT283" s="852"/>
      <c r="AU283" s="852"/>
      <c r="AV283" s="852"/>
      <c r="AW283" s="852"/>
      <c r="AX283" s="852"/>
      <c r="AY283" s="852"/>
      <c r="AZ283" s="852"/>
      <c r="BA283" s="852"/>
      <c r="BB283" s="853"/>
      <c r="BC283" s="845"/>
      <c r="BD283" s="846"/>
      <c r="BE283" s="846"/>
      <c r="BF283" s="847"/>
    </row>
    <row r="284" spans="2:58" s="63" customFormat="1" ht="13.5" customHeight="1">
      <c r="B284" s="58"/>
      <c r="C284" s="59"/>
      <c r="D284" s="448" t="s">
        <v>178</v>
      </c>
      <c r="E284" s="449"/>
      <c r="F284" s="449"/>
      <c r="G284" s="449"/>
      <c r="H284" s="449"/>
      <c r="I284" s="449"/>
      <c r="J284" s="449"/>
      <c r="K284" s="450"/>
      <c r="L284" s="1520" t="s">
        <v>356</v>
      </c>
      <c r="M284" s="1521"/>
      <c r="N284" s="1521"/>
      <c r="O284" s="1521"/>
      <c r="P284" s="1521"/>
      <c r="Q284" s="1521"/>
      <c r="R284" s="1521"/>
      <c r="S284" s="1521"/>
      <c r="T284" s="1521"/>
      <c r="U284" s="1521"/>
      <c r="V284" s="1521"/>
      <c r="W284" s="1521"/>
      <c r="X284" s="1521"/>
      <c r="Y284" s="1521"/>
      <c r="Z284" s="1522"/>
      <c r="AA284" s="1514"/>
      <c r="AB284" s="1515"/>
      <c r="AC284" s="1515"/>
      <c r="AD284" s="1516"/>
      <c r="AE284" s="448" t="s">
        <v>178</v>
      </c>
      <c r="AF284" s="449"/>
      <c r="AG284" s="449"/>
      <c r="AH284" s="449"/>
      <c r="AI284" s="449"/>
      <c r="AJ284" s="449"/>
      <c r="AK284" s="449"/>
      <c r="AL284" s="449"/>
      <c r="AM284" s="450"/>
      <c r="AN284" s="829"/>
      <c r="AO284" s="830"/>
      <c r="AP284" s="830"/>
      <c r="AQ284" s="830"/>
      <c r="AR284" s="830"/>
      <c r="AS284" s="830"/>
      <c r="AT284" s="830"/>
      <c r="AU284" s="830"/>
      <c r="AV284" s="830"/>
      <c r="AW284" s="830"/>
      <c r="AX284" s="830"/>
      <c r="AY284" s="830"/>
      <c r="AZ284" s="830"/>
      <c r="BA284" s="830"/>
      <c r="BB284" s="831"/>
      <c r="BC284" s="848"/>
      <c r="BD284" s="849"/>
      <c r="BE284" s="849"/>
      <c r="BF284" s="850"/>
    </row>
    <row r="285" spans="2:58" ht="13.5" customHeight="1">
      <c r="D285" s="832" t="s">
        <v>182</v>
      </c>
      <c r="E285" s="832"/>
      <c r="F285" s="832"/>
      <c r="G285" s="832"/>
      <c r="H285" s="832"/>
      <c r="I285" s="832"/>
      <c r="J285" s="832"/>
      <c r="K285" s="832"/>
      <c r="L285" s="832"/>
      <c r="M285" s="832"/>
      <c r="N285" s="832"/>
      <c r="O285" s="832"/>
      <c r="P285" s="832"/>
      <c r="Q285" s="832"/>
      <c r="R285" s="832"/>
      <c r="S285" s="832"/>
      <c r="T285" s="832"/>
      <c r="U285" s="832"/>
      <c r="V285" s="832"/>
      <c r="W285" s="832"/>
      <c r="X285" s="832"/>
      <c r="Y285" s="832"/>
      <c r="Z285" s="832"/>
      <c r="AA285" s="832"/>
      <c r="AB285" s="832"/>
      <c r="AC285" s="832"/>
      <c r="AD285" s="832"/>
      <c r="AE285" s="832"/>
      <c r="AF285" s="832"/>
      <c r="AG285" s="832"/>
      <c r="AH285" s="832"/>
      <c r="AI285" s="832"/>
      <c r="AJ285" s="832"/>
      <c r="AK285" s="832"/>
      <c r="AL285" s="832"/>
      <c r="AM285" s="832"/>
      <c r="AN285" s="832"/>
      <c r="AO285" s="832"/>
      <c r="AP285" s="832"/>
      <c r="AQ285" s="832"/>
      <c r="AR285" s="832"/>
      <c r="AS285" s="833"/>
      <c r="AT285" s="835" t="s">
        <v>54</v>
      </c>
      <c r="AU285" s="537"/>
      <c r="AV285" s="537"/>
      <c r="AW285" s="537"/>
      <c r="AX285" s="537"/>
      <c r="AY285" s="538"/>
      <c r="AZ285" s="1499">
        <v>25</v>
      </c>
      <c r="BA285" s="1500"/>
      <c r="BB285" s="1500"/>
      <c r="BC285" s="1500"/>
      <c r="BD285" s="1501"/>
      <c r="BE285" s="275" t="s">
        <v>26</v>
      </c>
      <c r="BF285" s="331"/>
    </row>
    <row r="286" spans="2:58" ht="13.5" customHeight="1">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c r="AN286" s="294"/>
      <c r="AO286" s="294"/>
      <c r="AP286" s="294"/>
      <c r="AQ286" s="294"/>
      <c r="AR286" s="294"/>
      <c r="AS286" s="834"/>
      <c r="AT286" s="539"/>
      <c r="AU286" s="540"/>
      <c r="AV286" s="540"/>
      <c r="AW286" s="540"/>
      <c r="AX286" s="540"/>
      <c r="AY286" s="541"/>
      <c r="AZ286" s="1502"/>
      <c r="BA286" s="1503"/>
      <c r="BB286" s="1503"/>
      <c r="BC286" s="1503"/>
      <c r="BD286" s="1504"/>
      <c r="BE286" s="646"/>
      <c r="BF286" s="334"/>
    </row>
    <row r="287" spans="2:58" ht="13.5" customHeight="1">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294"/>
      <c r="AO287" s="294"/>
      <c r="AP287" s="294"/>
      <c r="AQ287" s="294"/>
      <c r="AR287" s="294"/>
      <c r="AS287" s="834"/>
      <c r="AT287" s="542"/>
      <c r="AU287" s="543"/>
      <c r="AV287" s="543"/>
      <c r="AW287" s="543"/>
      <c r="AX287" s="543"/>
      <c r="AY287" s="544"/>
      <c r="AZ287" s="1505"/>
      <c r="BA287" s="1506"/>
      <c r="BB287" s="1506"/>
      <c r="BC287" s="1506"/>
      <c r="BD287" s="1507"/>
      <c r="BE287" s="277"/>
      <c r="BF287" s="337"/>
    </row>
    <row r="288" spans="2:58" ht="15" customHeight="1">
      <c r="B288" s="2" t="s">
        <v>183</v>
      </c>
      <c r="D288" s="21"/>
      <c r="E288" s="21"/>
      <c r="F288" s="21"/>
      <c r="G288" s="21"/>
      <c r="H288" s="21"/>
      <c r="I288" s="21"/>
      <c r="J288" s="21"/>
      <c r="K288" s="21"/>
      <c r="L288" s="21"/>
    </row>
    <row r="289" spans="1:63" ht="15" customHeight="1">
      <c r="B289" s="5"/>
      <c r="C289" s="49"/>
      <c r="D289" s="347" t="s">
        <v>148</v>
      </c>
      <c r="E289" s="330"/>
      <c r="F289" s="330"/>
      <c r="G289" s="330"/>
      <c r="H289" s="330"/>
      <c r="I289" s="330"/>
      <c r="J289" s="331"/>
      <c r="K289" s="329" t="s">
        <v>149</v>
      </c>
      <c r="L289" s="330"/>
      <c r="M289" s="330"/>
      <c r="N289" s="330"/>
      <c r="O289" s="330"/>
      <c r="P289" s="330"/>
      <c r="Q289" s="330"/>
      <c r="R289" s="330"/>
      <c r="S289" s="330"/>
      <c r="T289" s="330"/>
      <c r="U289" s="330"/>
      <c r="V289" s="330"/>
      <c r="W289" s="330"/>
      <c r="X289" s="330"/>
      <c r="Y289" s="330"/>
      <c r="Z289" s="331"/>
      <c r="AA289" s="338" t="s">
        <v>157</v>
      </c>
      <c r="AB289" s="339"/>
      <c r="AC289" s="339"/>
      <c r="AD289" s="339"/>
      <c r="AE289" s="339"/>
      <c r="AF289" s="340"/>
      <c r="AG289" s="505" t="s">
        <v>158</v>
      </c>
      <c r="AH289" s="545"/>
      <c r="AI289" s="545"/>
      <c r="AJ289" s="545"/>
      <c r="AK289" s="545"/>
      <c r="AL289" s="546"/>
      <c r="AM289" s="553" t="s">
        <v>159</v>
      </c>
      <c r="AN289" s="554"/>
      <c r="AO289" s="554"/>
      <c r="AP289" s="554"/>
      <c r="AQ289" s="554"/>
      <c r="AR289" s="555"/>
      <c r="AS289" s="505" t="s">
        <v>160</v>
      </c>
      <c r="AT289" s="506"/>
      <c r="AU289" s="506"/>
      <c r="AV289" s="506"/>
      <c r="AW289" s="506"/>
      <c r="AX289" s="507"/>
    </row>
    <row r="290" spans="1:63" ht="15" customHeight="1">
      <c r="B290" s="5"/>
      <c r="C290" s="49"/>
      <c r="D290" s="332"/>
      <c r="E290" s="333"/>
      <c r="F290" s="333"/>
      <c r="G290" s="333"/>
      <c r="H290" s="333"/>
      <c r="I290" s="333"/>
      <c r="J290" s="334"/>
      <c r="K290" s="332"/>
      <c r="L290" s="333"/>
      <c r="M290" s="333"/>
      <c r="N290" s="333"/>
      <c r="O290" s="333"/>
      <c r="P290" s="333"/>
      <c r="Q290" s="333"/>
      <c r="R290" s="333"/>
      <c r="S290" s="333"/>
      <c r="T290" s="333"/>
      <c r="U290" s="333"/>
      <c r="V290" s="333"/>
      <c r="W290" s="333"/>
      <c r="X290" s="333"/>
      <c r="Y290" s="333"/>
      <c r="Z290" s="334"/>
      <c r="AA290" s="341"/>
      <c r="AB290" s="342"/>
      <c r="AC290" s="342"/>
      <c r="AD290" s="342"/>
      <c r="AE290" s="342"/>
      <c r="AF290" s="343"/>
      <c r="AG290" s="547"/>
      <c r="AH290" s="548"/>
      <c r="AI290" s="548"/>
      <c r="AJ290" s="548"/>
      <c r="AK290" s="548"/>
      <c r="AL290" s="549"/>
      <c r="AM290" s="556"/>
      <c r="AN290" s="557"/>
      <c r="AO290" s="557"/>
      <c r="AP290" s="557"/>
      <c r="AQ290" s="557"/>
      <c r="AR290" s="558"/>
      <c r="AS290" s="508"/>
      <c r="AT290" s="509"/>
      <c r="AU290" s="509"/>
      <c r="AV290" s="509"/>
      <c r="AW290" s="509"/>
      <c r="AX290" s="510"/>
    </row>
    <row r="291" spans="1:63" ht="6" customHeight="1">
      <c r="B291" s="5"/>
      <c r="C291" s="49"/>
      <c r="D291" s="335"/>
      <c r="E291" s="336"/>
      <c r="F291" s="336"/>
      <c r="G291" s="336"/>
      <c r="H291" s="336"/>
      <c r="I291" s="336"/>
      <c r="J291" s="337"/>
      <c r="K291" s="335"/>
      <c r="L291" s="336"/>
      <c r="M291" s="336"/>
      <c r="N291" s="336"/>
      <c r="O291" s="336"/>
      <c r="P291" s="336"/>
      <c r="Q291" s="336"/>
      <c r="R291" s="336"/>
      <c r="S291" s="336"/>
      <c r="T291" s="336"/>
      <c r="U291" s="336"/>
      <c r="V291" s="336"/>
      <c r="W291" s="336"/>
      <c r="X291" s="336"/>
      <c r="Y291" s="336"/>
      <c r="Z291" s="337"/>
      <c r="AA291" s="344"/>
      <c r="AB291" s="345"/>
      <c r="AC291" s="345"/>
      <c r="AD291" s="345"/>
      <c r="AE291" s="345"/>
      <c r="AF291" s="346"/>
      <c r="AG291" s="550"/>
      <c r="AH291" s="551"/>
      <c r="AI291" s="551"/>
      <c r="AJ291" s="551"/>
      <c r="AK291" s="551"/>
      <c r="AL291" s="552"/>
      <c r="AM291" s="559"/>
      <c r="AN291" s="560"/>
      <c r="AO291" s="560"/>
      <c r="AP291" s="560"/>
      <c r="AQ291" s="560"/>
      <c r="AR291" s="561"/>
      <c r="AS291" s="511"/>
      <c r="AT291" s="512"/>
      <c r="AU291" s="512"/>
      <c r="AV291" s="512"/>
      <c r="AW291" s="512"/>
      <c r="AX291" s="513"/>
    </row>
    <row r="292" spans="1:63" ht="12" customHeight="1">
      <c r="A292" s="63"/>
      <c r="B292" s="58"/>
      <c r="C292" s="59"/>
      <c r="D292" s="351"/>
      <c r="E292" s="352"/>
      <c r="F292" s="352"/>
      <c r="G292" s="352"/>
      <c r="H292" s="352"/>
      <c r="I292" s="352"/>
      <c r="J292" s="353"/>
      <c r="K292" s="1412" t="s">
        <v>359</v>
      </c>
      <c r="L292" s="1413"/>
      <c r="M292" s="1413"/>
      <c r="N292" s="1413"/>
      <c r="O292" s="1413"/>
      <c r="P292" s="1413"/>
      <c r="Q292" s="1413"/>
      <c r="R292" s="1413"/>
      <c r="S292" s="1413"/>
      <c r="T292" s="1413"/>
      <c r="U292" s="1413"/>
      <c r="V292" s="1413"/>
      <c r="W292" s="1413"/>
      <c r="X292" s="1413"/>
      <c r="Y292" s="1413"/>
      <c r="Z292" s="1432"/>
      <c r="AA292" s="1436" t="s">
        <v>360</v>
      </c>
      <c r="AB292" s="1529"/>
      <c r="AC292" s="1529"/>
      <c r="AD292" s="1529"/>
      <c r="AE292" s="1529"/>
      <c r="AF292" s="1530"/>
      <c r="AG292" s="1537">
        <v>5</v>
      </c>
      <c r="AH292" s="1538"/>
      <c r="AI292" s="1538"/>
      <c r="AJ292" s="1538"/>
      <c r="AK292" s="1538"/>
      <c r="AL292" s="1539"/>
      <c r="AM292" s="1546">
        <v>16</v>
      </c>
      <c r="AN292" s="1547"/>
      <c r="AO292" s="1547"/>
      <c r="AP292" s="1547"/>
      <c r="AQ292" s="1547"/>
      <c r="AR292" s="1548"/>
      <c r="AS292" s="430">
        <f>AM292*AG292</f>
        <v>80</v>
      </c>
      <c r="AT292" s="431"/>
      <c r="AU292" s="431"/>
      <c r="AV292" s="431"/>
      <c r="AW292" s="431"/>
      <c r="AX292" s="432"/>
      <c r="AY292" s="63"/>
      <c r="AZ292" s="63"/>
      <c r="BA292" s="63"/>
      <c r="BB292" s="63"/>
      <c r="BC292" s="63"/>
      <c r="BD292" s="63"/>
      <c r="BE292" s="63"/>
      <c r="BF292" s="63"/>
      <c r="BG292" s="63"/>
    </row>
    <row r="293" spans="1:63" ht="12" customHeight="1">
      <c r="A293" s="63"/>
      <c r="B293" s="58"/>
      <c r="C293" s="59"/>
      <c r="D293" s="354"/>
      <c r="E293" s="355"/>
      <c r="F293" s="355"/>
      <c r="G293" s="355"/>
      <c r="H293" s="355"/>
      <c r="I293" s="355"/>
      <c r="J293" s="356"/>
      <c r="K293" s="1433"/>
      <c r="L293" s="1434"/>
      <c r="M293" s="1434"/>
      <c r="N293" s="1434"/>
      <c r="O293" s="1434"/>
      <c r="P293" s="1434"/>
      <c r="Q293" s="1434"/>
      <c r="R293" s="1434"/>
      <c r="S293" s="1434"/>
      <c r="T293" s="1434"/>
      <c r="U293" s="1434"/>
      <c r="V293" s="1434"/>
      <c r="W293" s="1434"/>
      <c r="X293" s="1434"/>
      <c r="Y293" s="1434"/>
      <c r="Z293" s="1435"/>
      <c r="AA293" s="1531"/>
      <c r="AB293" s="1532"/>
      <c r="AC293" s="1532"/>
      <c r="AD293" s="1532"/>
      <c r="AE293" s="1532"/>
      <c r="AF293" s="1533"/>
      <c r="AG293" s="1540"/>
      <c r="AH293" s="1541"/>
      <c r="AI293" s="1541"/>
      <c r="AJ293" s="1541"/>
      <c r="AK293" s="1541"/>
      <c r="AL293" s="1542"/>
      <c r="AM293" s="1549"/>
      <c r="AN293" s="1550"/>
      <c r="AO293" s="1550"/>
      <c r="AP293" s="1550"/>
      <c r="AQ293" s="1550"/>
      <c r="AR293" s="1551"/>
      <c r="AS293" s="584"/>
      <c r="AT293" s="585"/>
      <c r="AU293" s="585"/>
      <c r="AV293" s="585"/>
      <c r="AW293" s="585"/>
      <c r="AX293" s="586"/>
      <c r="AY293" s="63"/>
      <c r="AZ293" s="63"/>
      <c r="BA293" s="63"/>
      <c r="BB293" s="63"/>
      <c r="BC293" s="63"/>
      <c r="BD293" s="63"/>
      <c r="BE293" s="63"/>
      <c r="BF293" s="63"/>
      <c r="BG293" s="63"/>
    </row>
    <row r="294" spans="1:63" ht="12" customHeight="1">
      <c r="A294" s="63"/>
      <c r="B294" s="58"/>
      <c r="C294" s="59"/>
      <c r="D294" s="357"/>
      <c r="E294" s="358"/>
      <c r="F294" s="358"/>
      <c r="G294" s="358"/>
      <c r="H294" s="358"/>
      <c r="I294" s="358"/>
      <c r="J294" s="359"/>
      <c r="K294" s="1520" t="s">
        <v>361</v>
      </c>
      <c r="L294" s="1521"/>
      <c r="M294" s="1521"/>
      <c r="N294" s="1521"/>
      <c r="O294" s="1521"/>
      <c r="P294" s="1521"/>
      <c r="Q294" s="1521"/>
      <c r="R294" s="1521"/>
      <c r="S294" s="1521"/>
      <c r="T294" s="1521"/>
      <c r="U294" s="1521"/>
      <c r="V294" s="1521"/>
      <c r="W294" s="1521"/>
      <c r="X294" s="1521"/>
      <c r="Y294" s="1521"/>
      <c r="Z294" s="1522"/>
      <c r="AA294" s="1534"/>
      <c r="AB294" s="1535"/>
      <c r="AC294" s="1535"/>
      <c r="AD294" s="1535"/>
      <c r="AE294" s="1535"/>
      <c r="AF294" s="1536"/>
      <c r="AG294" s="1543"/>
      <c r="AH294" s="1544"/>
      <c r="AI294" s="1544"/>
      <c r="AJ294" s="1544"/>
      <c r="AK294" s="1544"/>
      <c r="AL294" s="1545"/>
      <c r="AM294" s="1552"/>
      <c r="AN294" s="1553"/>
      <c r="AO294" s="1553"/>
      <c r="AP294" s="1553"/>
      <c r="AQ294" s="1553"/>
      <c r="AR294" s="1554"/>
      <c r="AS294" s="433"/>
      <c r="AT294" s="434"/>
      <c r="AU294" s="434"/>
      <c r="AV294" s="434"/>
      <c r="AW294" s="434"/>
      <c r="AX294" s="435"/>
      <c r="AY294" s="63"/>
      <c r="AZ294" s="63"/>
      <c r="BA294" s="63"/>
      <c r="BB294" s="63"/>
      <c r="BC294" s="63"/>
      <c r="BD294" s="63"/>
      <c r="BE294" s="63"/>
      <c r="BF294" s="63"/>
      <c r="BG294" s="63"/>
    </row>
    <row r="295" spans="1:63" ht="19.5" customHeight="1">
      <c r="W295" s="75"/>
      <c r="X295" s="75"/>
      <c r="Y295" s="75"/>
      <c r="Z295" s="75"/>
      <c r="AA295" s="75"/>
      <c r="AB295" s="813" t="s">
        <v>185</v>
      </c>
      <c r="AC295" s="813"/>
      <c r="AD295" s="813"/>
      <c r="AE295" s="813"/>
      <c r="AF295" s="813"/>
      <c r="AG295" s="813"/>
      <c r="AH295" s="813"/>
      <c r="AI295" s="813"/>
      <c r="AJ295" s="813"/>
      <c r="AK295" s="813"/>
      <c r="AL295" s="813"/>
      <c r="AM295" s="813"/>
      <c r="AN295" s="813"/>
      <c r="AO295" s="813"/>
      <c r="AP295" s="813"/>
      <c r="AQ295" s="813"/>
      <c r="AR295" s="814"/>
      <c r="AS295" s="815">
        <f>ROUNDDOWN(AS292/160,1)</f>
        <v>0.5</v>
      </c>
      <c r="AT295" s="816"/>
      <c r="AU295" s="816"/>
      <c r="AV295" s="816"/>
      <c r="AW295" s="816"/>
      <c r="AX295" s="816"/>
      <c r="AY295" s="817" t="s">
        <v>26</v>
      </c>
      <c r="AZ295" s="818"/>
      <c r="BA295" s="819"/>
    </row>
    <row r="296" spans="1:63" ht="14.25" customHeight="1">
      <c r="A296" s="2" t="s">
        <v>186</v>
      </c>
    </row>
    <row r="297" spans="1:63" s="21" customFormat="1">
      <c r="A297" s="2"/>
      <c r="B297" s="76" t="s">
        <v>187</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I297" s="2"/>
      <c r="BJ297" s="2"/>
      <c r="BK297" s="2"/>
    </row>
    <row r="298" spans="1:63" s="21" customFormat="1" ht="24.75" customHeight="1">
      <c r="A298" s="2"/>
      <c r="B298" s="2"/>
      <c r="C298" s="733" t="s">
        <v>188</v>
      </c>
      <c r="D298" s="733"/>
      <c r="E298" s="733"/>
      <c r="F298" s="733"/>
      <c r="G298" s="733"/>
      <c r="H298" s="733"/>
      <c r="I298" s="733"/>
      <c r="J298" s="733"/>
      <c r="K298" s="733"/>
      <c r="L298" s="733"/>
      <c r="M298" s="733"/>
      <c r="N298" s="733"/>
      <c r="O298" s="733"/>
      <c r="P298" s="733"/>
      <c r="Q298" s="733"/>
      <c r="R298" s="733"/>
      <c r="S298" s="733"/>
      <c r="T298" s="733"/>
      <c r="U298" s="733"/>
      <c r="V298" s="733"/>
      <c r="W298" s="733"/>
      <c r="X298" s="733"/>
      <c r="Y298" s="733"/>
      <c r="Z298" s="733"/>
      <c r="AA298" s="733"/>
      <c r="AB298" s="733"/>
      <c r="AC298" s="733"/>
      <c r="AD298" s="733"/>
      <c r="AE298" s="733"/>
      <c r="AF298" s="733"/>
      <c r="AG298" s="733"/>
      <c r="AH298" s="733"/>
      <c r="AI298" s="733"/>
      <c r="AJ298" s="733"/>
      <c r="AK298" s="733"/>
      <c r="AL298" s="733"/>
      <c r="AM298" s="733"/>
      <c r="AN298" s="733"/>
      <c r="AO298" s="733"/>
      <c r="AP298" s="733"/>
      <c r="AQ298" s="733"/>
      <c r="AR298" s="733"/>
      <c r="AS298" s="733"/>
      <c r="AT298" s="733"/>
      <c r="AU298" s="733"/>
      <c r="AV298" s="733"/>
      <c r="AW298" s="733"/>
      <c r="AX298" s="733"/>
      <c r="AY298" s="733"/>
      <c r="AZ298" s="733"/>
      <c r="BA298" s="733"/>
      <c r="BB298" s="733"/>
      <c r="BC298" s="733"/>
      <c r="BD298" s="733"/>
      <c r="BE298" s="733"/>
      <c r="BF298" s="733"/>
      <c r="BG298" s="77"/>
      <c r="BH298" s="77"/>
      <c r="BI298" s="77"/>
      <c r="BJ298" s="77"/>
      <c r="BK298" s="2"/>
    </row>
    <row r="299" spans="1:63" ht="15.75" customHeight="1">
      <c r="B299" s="5"/>
      <c r="C299" s="49"/>
      <c r="D299" s="347" t="s">
        <v>148</v>
      </c>
      <c r="E299" s="526"/>
      <c r="F299" s="526"/>
      <c r="G299" s="526"/>
      <c r="H299" s="526"/>
      <c r="I299" s="527"/>
      <c r="J299" s="534" t="s">
        <v>175</v>
      </c>
      <c r="K299" s="534"/>
      <c r="L299" s="534"/>
      <c r="M299" s="534"/>
      <c r="N299" s="534"/>
      <c r="O299" s="534"/>
      <c r="P299" s="534"/>
      <c r="Q299" s="534"/>
      <c r="R299" s="534"/>
      <c r="S299" s="534"/>
      <c r="T299" s="534"/>
      <c r="U299" s="534"/>
      <c r="V299" s="534"/>
      <c r="W299" s="534"/>
      <c r="X299" s="534" t="s">
        <v>150</v>
      </c>
      <c r="Y299" s="534"/>
      <c r="Z299" s="534"/>
      <c r="AA299" s="534"/>
      <c r="AB299" s="534"/>
      <c r="AC299" s="807" t="s">
        <v>190</v>
      </c>
      <c r="AD299" s="807"/>
      <c r="AE299" s="807"/>
      <c r="AF299" s="807"/>
      <c r="AG299" s="807"/>
      <c r="AH299" s="807"/>
      <c r="AI299" s="807"/>
      <c r="AJ299" s="807"/>
      <c r="AK299" s="807"/>
      <c r="AL299" s="807" t="s">
        <v>158</v>
      </c>
      <c r="AM299" s="807"/>
      <c r="AN299" s="807"/>
      <c r="AO299" s="807"/>
      <c r="AP299" s="807"/>
      <c r="AQ299" s="553" t="s">
        <v>159</v>
      </c>
      <c r="AR299" s="595"/>
      <c r="AS299" s="595"/>
      <c r="AT299" s="595"/>
      <c r="AU299" s="595"/>
      <c r="AV299" s="807" t="s">
        <v>160</v>
      </c>
      <c r="AW299" s="807"/>
      <c r="AX299" s="807"/>
      <c r="AY299" s="807"/>
      <c r="AZ299" s="807"/>
      <c r="BA299" s="535" t="s">
        <v>191</v>
      </c>
      <c r="BB299" s="535"/>
      <c r="BC299" s="535"/>
      <c r="BD299" s="535"/>
      <c r="BE299" s="535"/>
      <c r="BF299" s="535"/>
    </row>
    <row r="300" spans="1:63" ht="15.75" customHeight="1">
      <c r="B300" s="5"/>
      <c r="C300" s="49"/>
      <c r="D300" s="528"/>
      <c r="E300" s="529"/>
      <c r="F300" s="529"/>
      <c r="G300" s="529"/>
      <c r="H300" s="529"/>
      <c r="I300" s="530"/>
      <c r="J300" s="820"/>
      <c r="K300" s="820"/>
      <c r="L300" s="820"/>
      <c r="M300" s="820"/>
      <c r="N300" s="820"/>
      <c r="O300" s="820"/>
      <c r="P300" s="820"/>
      <c r="Q300" s="820"/>
      <c r="R300" s="820"/>
      <c r="S300" s="820"/>
      <c r="T300" s="820"/>
      <c r="U300" s="820"/>
      <c r="V300" s="820"/>
      <c r="W300" s="820"/>
      <c r="X300" s="534"/>
      <c r="Y300" s="534"/>
      <c r="Z300" s="534"/>
      <c r="AA300" s="534"/>
      <c r="AB300" s="534"/>
      <c r="AC300" s="807"/>
      <c r="AD300" s="807"/>
      <c r="AE300" s="807"/>
      <c r="AF300" s="807"/>
      <c r="AG300" s="807"/>
      <c r="AH300" s="807"/>
      <c r="AI300" s="807"/>
      <c r="AJ300" s="807"/>
      <c r="AK300" s="807"/>
      <c r="AL300" s="807"/>
      <c r="AM300" s="807"/>
      <c r="AN300" s="807"/>
      <c r="AO300" s="807"/>
      <c r="AP300" s="807"/>
      <c r="AQ300" s="597"/>
      <c r="AR300" s="598"/>
      <c r="AS300" s="598"/>
      <c r="AT300" s="598"/>
      <c r="AU300" s="598"/>
      <c r="AV300" s="807"/>
      <c r="AW300" s="807"/>
      <c r="AX300" s="807"/>
      <c r="AY300" s="807"/>
      <c r="AZ300" s="807"/>
      <c r="BA300" s="535"/>
      <c r="BB300" s="535"/>
      <c r="BC300" s="535"/>
      <c r="BD300" s="535"/>
      <c r="BE300" s="535"/>
      <c r="BF300" s="535"/>
    </row>
    <row r="301" spans="1:63" ht="15.75" customHeight="1">
      <c r="B301" s="5"/>
      <c r="C301" s="49"/>
      <c r="D301" s="531"/>
      <c r="E301" s="532"/>
      <c r="F301" s="532"/>
      <c r="G301" s="532"/>
      <c r="H301" s="532"/>
      <c r="I301" s="533"/>
      <c r="J301" s="808" t="s">
        <v>192</v>
      </c>
      <c r="K301" s="809"/>
      <c r="L301" s="809"/>
      <c r="M301" s="809"/>
      <c r="N301" s="809"/>
      <c r="O301" s="809"/>
      <c r="P301" s="809"/>
      <c r="Q301" s="809"/>
      <c r="R301" s="809"/>
      <c r="S301" s="809"/>
      <c r="T301" s="809"/>
      <c r="U301" s="809"/>
      <c r="V301" s="809"/>
      <c r="W301" s="810"/>
      <c r="X301" s="534"/>
      <c r="Y301" s="534"/>
      <c r="Z301" s="534"/>
      <c r="AA301" s="534"/>
      <c r="AB301" s="534"/>
      <c r="AC301" s="807"/>
      <c r="AD301" s="807"/>
      <c r="AE301" s="807"/>
      <c r="AF301" s="807"/>
      <c r="AG301" s="807"/>
      <c r="AH301" s="807"/>
      <c r="AI301" s="807"/>
      <c r="AJ301" s="807"/>
      <c r="AK301" s="807"/>
      <c r="AL301" s="807"/>
      <c r="AM301" s="807"/>
      <c r="AN301" s="807"/>
      <c r="AO301" s="807"/>
      <c r="AP301" s="807"/>
      <c r="AQ301" s="600"/>
      <c r="AR301" s="601"/>
      <c r="AS301" s="601"/>
      <c r="AT301" s="601"/>
      <c r="AU301" s="601"/>
      <c r="AV301" s="807"/>
      <c r="AW301" s="807"/>
      <c r="AX301" s="807"/>
      <c r="AY301" s="807"/>
      <c r="AZ301" s="807"/>
      <c r="BA301" s="535"/>
      <c r="BB301" s="535"/>
      <c r="BC301" s="535"/>
      <c r="BD301" s="535"/>
      <c r="BE301" s="535"/>
      <c r="BF301" s="535"/>
    </row>
    <row r="302" spans="1:63" ht="15.75" customHeight="1">
      <c r="A302" s="63"/>
      <c r="B302" s="58"/>
      <c r="C302" s="59"/>
      <c r="D302" s="445"/>
      <c r="E302" s="446"/>
      <c r="F302" s="446"/>
      <c r="G302" s="446"/>
      <c r="H302" s="446"/>
      <c r="I302" s="447"/>
      <c r="J302" s="1555" t="s">
        <v>362</v>
      </c>
      <c r="K302" s="1555"/>
      <c r="L302" s="1555"/>
      <c r="M302" s="1555"/>
      <c r="N302" s="1555"/>
      <c r="O302" s="1555"/>
      <c r="P302" s="1555"/>
      <c r="Q302" s="1555"/>
      <c r="R302" s="1555"/>
      <c r="S302" s="1555"/>
      <c r="T302" s="1555"/>
      <c r="U302" s="1555"/>
      <c r="V302" s="1555"/>
      <c r="W302" s="1555"/>
      <c r="X302" s="1557" t="s">
        <v>348</v>
      </c>
      <c r="Y302" s="1558"/>
      <c r="Z302" s="1558"/>
      <c r="AA302" s="1558"/>
      <c r="AB302" s="1559"/>
      <c r="AC302" s="1566" t="s">
        <v>365</v>
      </c>
      <c r="AD302" s="1567"/>
      <c r="AE302" s="1567"/>
      <c r="AF302" s="1567"/>
      <c r="AG302" s="1567"/>
      <c r="AH302" s="1568">
        <v>100</v>
      </c>
      <c r="AI302" s="1568"/>
      <c r="AJ302" s="1568"/>
      <c r="AK302" s="811" t="s">
        <v>27</v>
      </c>
      <c r="AL302" s="1474">
        <v>8</v>
      </c>
      <c r="AM302" s="1475"/>
      <c r="AN302" s="1475"/>
      <c r="AO302" s="1475"/>
      <c r="AP302" s="1476"/>
      <c r="AQ302" s="1483">
        <v>20</v>
      </c>
      <c r="AR302" s="1484"/>
      <c r="AS302" s="1484"/>
      <c r="AT302" s="1484"/>
      <c r="AU302" s="1485"/>
      <c r="AV302" s="764">
        <f>AL302*AQ302</f>
        <v>160</v>
      </c>
      <c r="AW302" s="765"/>
      <c r="AX302" s="765"/>
      <c r="AY302" s="765"/>
      <c r="AZ302" s="766"/>
      <c r="BA302" s="1569" t="s">
        <v>370</v>
      </c>
      <c r="BB302" s="1494"/>
      <c r="BC302" s="1494"/>
      <c r="BD302" s="1494"/>
      <c r="BE302" s="1494"/>
      <c r="BF302" s="1495"/>
      <c r="BG302" s="63"/>
    </row>
    <row r="303" spans="1:63" ht="15.75" customHeight="1">
      <c r="A303" s="63"/>
      <c r="B303" s="58"/>
      <c r="C303" s="59"/>
      <c r="D303" s="475"/>
      <c r="E303" s="476"/>
      <c r="F303" s="476"/>
      <c r="G303" s="476"/>
      <c r="H303" s="476"/>
      <c r="I303" s="477"/>
      <c r="J303" s="1556"/>
      <c r="K303" s="1556"/>
      <c r="L303" s="1556"/>
      <c r="M303" s="1556"/>
      <c r="N303" s="1556"/>
      <c r="O303" s="1556"/>
      <c r="P303" s="1556"/>
      <c r="Q303" s="1556"/>
      <c r="R303" s="1556"/>
      <c r="S303" s="1556"/>
      <c r="T303" s="1556"/>
      <c r="U303" s="1556"/>
      <c r="V303" s="1556"/>
      <c r="W303" s="1556"/>
      <c r="X303" s="1560"/>
      <c r="Y303" s="1561"/>
      <c r="Z303" s="1561"/>
      <c r="AA303" s="1561"/>
      <c r="AB303" s="1562"/>
      <c r="AC303" s="1571" t="s">
        <v>366</v>
      </c>
      <c r="AD303" s="1572"/>
      <c r="AE303" s="1572"/>
      <c r="AF303" s="1572"/>
      <c r="AG303" s="1572"/>
      <c r="AH303" s="1573">
        <v>120</v>
      </c>
      <c r="AI303" s="1573"/>
      <c r="AJ303" s="1573"/>
      <c r="AK303" s="812"/>
      <c r="AL303" s="1477"/>
      <c r="AM303" s="1478"/>
      <c r="AN303" s="1478"/>
      <c r="AO303" s="1478"/>
      <c r="AP303" s="1479"/>
      <c r="AQ303" s="1486"/>
      <c r="AR303" s="1487"/>
      <c r="AS303" s="1487"/>
      <c r="AT303" s="1487"/>
      <c r="AU303" s="1488"/>
      <c r="AV303" s="767"/>
      <c r="AW303" s="768"/>
      <c r="AX303" s="768"/>
      <c r="AY303" s="768"/>
      <c r="AZ303" s="769"/>
      <c r="BA303" s="1570"/>
      <c r="BB303" s="1388"/>
      <c r="BC303" s="1388"/>
      <c r="BD303" s="1388"/>
      <c r="BE303" s="1388"/>
      <c r="BF303" s="1496"/>
      <c r="BG303" s="63"/>
    </row>
    <row r="304" spans="1:63" ht="15.75" customHeight="1">
      <c r="A304" s="63"/>
      <c r="B304" s="58"/>
      <c r="C304" s="59"/>
      <c r="D304" s="448"/>
      <c r="E304" s="449"/>
      <c r="F304" s="449"/>
      <c r="G304" s="449"/>
      <c r="H304" s="449"/>
      <c r="I304" s="450"/>
      <c r="J304" s="1577" t="s">
        <v>363</v>
      </c>
      <c r="K304" s="1577"/>
      <c r="L304" s="1577"/>
      <c r="M304" s="1577"/>
      <c r="N304" s="1577"/>
      <c r="O304" s="1577"/>
      <c r="P304" s="1577"/>
      <c r="Q304" s="1577"/>
      <c r="R304" s="1577"/>
      <c r="S304" s="1577"/>
      <c r="T304" s="1577"/>
      <c r="U304" s="1577"/>
      <c r="V304" s="1577"/>
      <c r="W304" s="1577"/>
      <c r="X304" s="1563"/>
      <c r="Y304" s="1564"/>
      <c r="Z304" s="1564"/>
      <c r="AA304" s="1564"/>
      <c r="AB304" s="1565"/>
      <c r="AC304" s="1574" t="s">
        <v>367</v>
      </c>
      <c r="AD304" s="1575"/>
      <c r="AE304" s="1575"/>
      <c r="AF304" s="1575"/>
      <c r="AG304" s="1575"/>
      <c r="AH304" s="1576">
        <v>120</v>
      </c>
      <c r="AI304" s="1576"/>
      <c r="AJ304" s="1576"/>
      <c r="AK304" s="812"/>
      <c r="AL304" s="1480"/>
      <c r="AM304" s="1481"/>
      <c r="AN304" s="1481"/>
      <c r="AO304" s="1481"/>
      <c r="AP304" s="1482"/>
      <c r="AQ304" s="1489"/>
      <c r="AR304" s="1490"/>
      <c r="AS304" s="1490"/>
      <c r="AT304" s="1490"/>
      <c r="AU304" s="1491"/>
      <c r="AV304" s="770"/>
      <c r="AW304" s="771"/>
      <c r="AX304" s="771"/>
      <c r="AY304" s="771"/>
      <c r="AZ304" s="772"/>
      <c r="BA304" s="335" t="s">
        <v>194</v>
      </c>
      <c r="BB304" s="336"/>
      <c r="BC304" s="336"/>
      <c r="BD304" s="336"/>
      <c r="BE304" s="336"/>
      <c r="BF304" s="337"/>
      <c r="BG304" s="63"/>
    </row>
    <row r="305" spans="1:63" ht="15.75" customHeight="1">
      <c r="A305" s="63"/>
      <c r="B305" s="58"/>
      <c r="C305" s="59"/>
      <c r="D305" s="445"/>
      <c r="E305" s="446"/>
      <c r="F305" s="446"/>
      <c r="G305" s="446"/>
      <c r="H305" s="446"/>
      <c r="I305" s="447"/>
      <c r="J305" s="1555" t="s">
        <v>362</v>
      </c>
      <c r="K305" s="1555"/>
      <c r="L305" s="1555"/>
      <c r="M305" s="1555"/>
      <c r="N305" s="1555"/>
      <c r="O305" s="1555"/>
      <c r="P305" s="1555"/>
      <c r="Q305" s="1555"/>
      <c r="R305" s="1555"/>
      <c r="S305" s="1555"/>
      <c r="T305" s="1555"/>
      <c r="U305" s="1555"/>
      <c r="V305" s="1555"/>
      <c r="W305" s="1555"/>
      <c r="X305" s="1557" t="s">
        <v>348</v>
      </c>
      <c r="Y305" s="1558"/>
      <c r="Z305" s="1558"/>
      <c r="AA305" s="1558"/>
      <c r="AB305" s="1559"/>
      <c r="AC305" s="1566" t="s">
        <v>367</v>
      </c>
      <c r="AD305" s="1567"/>
      <c r="AE305" s="1567"/>
      <c r="AF305" s="1567"/>
      <c r="AG305" s="1567"/>
      <c r="AH305" s="1568">
        <v>75</v>
      </c>
      <c r="AI305" s="1568"/>
      <c r="AJ305" s="1568"/>
      <c r="AK305" s="800" t="s">
        <v>27</v>
      </c>
      <c r="AL305" s="1474">
        <v>5</v>
      </c>
      <c r="AM305" s="1475"/>
      <c r="AN305" s="1475"/>
      <c r="AO305" s="1475"/>
      <c r="AP305" s="1476"/>
      <c r="AQ305" s="1483">
        <v>16</v>
      </c>
      <c r="AR305" s="1484"/>
      <c r="AS305" s="1484"/>
      <c r="AT305" s="1484"/>
      <c r="AU305" s="1485"/>
      <c r="AV305" s="764">
        <f>AL305*AQ305</f>
        <v>80</v>
      </c>
      <c r="AW305" s="765"/>
      <c r="AX305" s="765"/>
      <c r="AY305" s="765"/>
      <c r="AZ305" s="766"/>
      <c r="BA305" s="1569" t="s">
        <v>371</v>
      </c>
      <c r="BB305" s="1494"/>
      <c r="BC305" s="1494"/>
      <c r="BD305" s="1494"/>
      <c r="BE305" s="1494"/>
      <c r="BF305" s="1495"/>
      <c r="BG305" s="78"/>
      <c r="BH305" s="17"/>
    </row>
    <row r="306" spans="1:63" ht="15.75" customHeight="1">
      <c r="A306" s="63"/>
      <c r="B306" s="58"/>
      <c r="C306" s="59"/>
      <c r="D306" s="475"/>
      <c r="E306" s="476"/>
      <c r="F306" s="476"/>
      <c r="G306" s="476"/>
      <c r="H306" s="476"/>
      <c r="I306" s="477"/>
      <c r="J306" s="1556"/>
      <c r="K306" s="1556"/>
      <c r="L306" s="1556"/>
      <c r="M306" s="1556"/>
      <c r="N306" s="1556"/>
      <c r="O306" s="1556"/>
      <c r="P306" s="1556"/>
      <c r="Q306" s="1556"/>
      <c r="R306" s="1556"/>
      <c r="S306" s="1556"/>
      <c r="T306" s="1556"/>
      <c r="U306" s="1556"/>
      <c r="V306" s="1556"/>
      <c r="W306" s="1556"/>
      <c r="X306" s="1560"/>
      <c r="Y306" s="1561"/>
      <c r="Z306" s="1561"/>
      <c r="AA306" s="1561"/>
      <c r="AB306" s="1562"/>
      <c r="AC306" s="1571" t="s">
        <v>368</v>
      </c>
      <c r="AD306" s="1572"/>
      <c r="AE306" s="1572"/>
      <c r="AF306" s="1572"/>
      <c r="AG306" s="1572"/>
      <c r="AH306" s="1573">
        <v>80</v>
      </c>
      <c r="AI306" s="1573"/>
      <c r="AJ306" s="1573"/>
      <c r="AK306" s="801"/>
      <c r="AL306" s="1477"/>
      <c r="AM306" s="1478"/>
      <c r="AN306" s="1478"/>
      <c r="AO306" s="1478"/>
      <c r="AP306" s="1479"/>
      <c r="AQ306" s="1486"/>
      <c r="AR306" s="1487"/>
      <c r="AS306" s="1487"/>
      <c r="AT306" s="1487"/>
      <c r="AU306" s="1488"/>
      <c r="AV306" s="767"/>
      <c r="AW306" s="768"/>
      <c r="AX306" s="768"/>
      <c r="AY306" s="768"/>
      <c r="AZ306" s="769"/>
      <c r="BA306" s="1570"/>
      <c r="BB306" s="1388"/>
      <c r="BC306" s="1388"/>
      <c r="BD306" s="1388"/>
      <c r="BE306" s="1388"/>
      <c r="BF306" s="1496"/>
      <c r="BG306" s="78"/>
      <c r="BH306" s="17"/>
    </row>
    <row r="307" spans="1:63" ht="15.75" customHeight="1">
      <c r="A307" s="63"/>
      <c r="B307" s="58"/>
      <c r="C307" s="59"/>
      <c r="D307" s="448"/>
      <c r="E307" s="449"/>
      <c r="F307" s="449"/>
      <c r="G307" s="449"/>
      <c r="H307" s="449"/>
      <c r="I307" s="450"/>
      <c r="J307" s="1577" t="s">
        <v>364</v>
      </c>
      <c r="K307" s="1577"/>
      <c r="L307" s="1577"/>
      <c r="M307" s="1577"/>
      <c r="N307" s="1577"/>
      <c r="O307" s="1577"/>
      <c r="P307" s="1577"/>
      <c r="Q307" s="1577"/>
      <c r="R307" s="1577"/>
      <c r="S307" s="1577"/>
      <c r="T307" s="1577"/>
      <c r="U307" s="1577"/>
      <c r="V307" s="1577"/>
      <c r="W307" s="1577"/>
      <c r="X307" s="1563"/>
      <c r="Y307" s="1564"/>
      <c r="Z307" s="1564"/>
      <c r="AA307" s="1564"/>
      <c r="AB307" s="1565"/>
      <c r="AC307" s="1574" t="s">
        <v>369</v>
      </c>
      <c r="AD307" s="1575"/>
      <c r="AE307" s="1575"/>
      <c r="AF307" s="1575"/>
      <c r="AG307" s="1575"/>
      <c r="AH307" s="1576">
        <v>80</v>
      </c>
      <c r="AI307" s="1576"/>
      <c r="AJ307" s="1576"/>
      <c r="AK307" s="802"/>
      <c r="AL307" s="1480"/>
      <c r="AM307" s="1481"/>
      <c r="AN307" s="1481"/>
      <c r="AO307" s="1481"/>
      <c r="AP307" s="1482"/>
      <c r="AQ307" s="1489"/>
      <c r="AR307" s="1490"/>
      <c r="AS307" s="1490"/>
      <c r="AT307" s="1490"/>
      <c r="AU307" s="1491"/>
      <c r="AV307" s="770"/>
      <c r="AW307" s="771"/>
      <c r="AX307" s="771"/>
      <c r="AY307" s="771"/>
      <c r="AZ307" s="772"/>
      <c r="BA307" s="335" t="s">
        <v>194</v>
      </c>
      <c r="BB307" s="336"/>
      <c r="BC307" s="336"/>
      <c r="BD307" s="336"/>
      <c r="BE307" s="336"/>
      <c r="BF307" s="337"/>
      <c r="BG307" s="79"/>
      <c r="BH307" s="110"/>
    </row>
    <row r="308" spans="1:63" ht="15.75" customHeight="1">
      <c r="A308" s="63"/>
      <c r="B308" s="58"/>
      <c r="C308" s="59"/>
      <c r="D308" s="445"/>
      <c r="E308" s="446"/>
      <c r="F308" s="446"/>
      <c r="G308" s="446"/>
      <c r="H308" s="446"/>
      <c r="I308" s="447"/>
      <c r="J308" s="420"/>
      <c r="K308" s="421"/>
      <c r="L308" s="421"/>
      <c r="M308" s="421"/>
      <c r="N308" s="421"/>
      <c r="O308" s="421"/>
      <c r="P308" s="421"/>
      <c r="Q308" s="421"/>
      <c r="R308" s="421"/>
      <c r="S308" s="421"/>
      <c r="T308" s="421"/>
      <c r="U308" s="421"/>
      <c r="V308" s="421"/>
      <c r="W308" s="422"/>
      <c r="X308" s="788"/>
      <c r="Y308" s="789"/>
      <c r="Z308" s="789"/>
      <c r="AA308" s="789"/>
      <c r="AB308" s="790"/>
      <c r="AC308" s="797" t="s">
        <v>193</v>
      </c>
      <c r="AD308" s="798"/>
      <c r="AE308" s="798"/>
      <c r="AF308" s="798"/>
      <c r="AG308" s="798"/>
      <c r="AH308" s="799"/>
      <c r="AI308" s="799"/>
      <c r="AJ308" s="799"/>
      <c r="AK308" s="800" t="s">
        <v>27</v>
      </c>
      <c r="AL308" s="746"/>
      <c r="AM308" s="747"/>
      <c r="AN308" s="747"/>
      <c r="AO308" s="747"/>
      <c r="AP308" s="748"/>
      <c r="AQ308" s="755"/>
      <c r="AR308" s="756"/>
      <c r="AS308" s="756"/>
      <c r="AT308" s="756"/>
      <c r="AU308" s="757"/>
      <c r="AV308" s="764">
        <f>AL308*AQ308</f>
        <v>0</v>
      </c>
      <c r="AW308" s="765"/>
      <c r="AX308" s="765"/>
      <c r="AY308" s="765"/>
      <c r="AZ308" s="766"/>
      <c r="BA308" s="773"/>
      <c r="BB308" s="774"/>
      <c r="BC308" s="774"/>
      <c r="BD308" s="774"/>
      <c r="BE308" s="774"/>
      <c r="BF308" s="775"/>
      <c r="BG308" s="80"/>
      <c r="BH308" s="189"/>
    </row>
    <row r="309" spans="1:63" ht="15.75" customHeight="1">
      <c r="A309" s="63"/>
      <c r="B309" s="58"/>
      <c r="C309" s="59"/>
      <c r="D309" s="475"/>
      <c r="E309" s="476"/>
      <c r="F309" s="476"/>
      <c r="G309" s="476"/>
      <c r="H309" s="476"/>
      <c r="I309" s="477"/>
      <c r="J309" s="523"/>
      <c r="K309" s="524"/>
      <c r="L309" s="524"/>
      <c r="M309" s="524"/>
      <c r="N309" s="524"/>
      <c r="O309" s="524"/>
      <c r="P309" s="524"/>
      <c r="Q309" s="524"/>
      <c r="R309" s="524"/>
      <c r="S309" s="524"/>
      <c r="T309" s="524"/>
      <c r="U309" s="524"/>
      <c r="V309" s="524"/>
      <c r="W309" s="525"/>
      <c r="X309" s="791"/>
      <c r="Y309" s="792"/>
      <c r="Z309" s="792"/>
      <c r="AA309" s="792"/>
      <c r="AB309" s="793"/>
      <c r="AC309" s="779" t="s">
        <v>193</v>
      </c>
      <c r="AD309" s="780"/>
      <c r="AE309" s="780"/>
      <c r="AF309" s="780"/>
      <c r="AG309" s="780"/>
      <c r="AH309" s="781"/>
      <c r="AI309" s="781"/>
      <c r="AJ309" s="781"/>
      <c r="AK309" s="801"/>
      <c r="AL309" s="749"/>
      <c r="AM309" s="750"/>
      <c r="AN309" s="750"/>
      <c r="AO309" s="750"/>
      <c r="AP309" s="751"/>
      <c r="AQ309" s="758"/>
      <c r="AR309" s="759"/>
      <c r="AS309" s="759"/>
      <c r="AT309" s="759"/>
      <c r="AU309" s="760"/>
      <c r="AV309" s="767"/>
      <c r="AW309" s="768"/>
      <c r="AX309" s="768"/>
      <c r="AY309" s="768"/>
      <c r="AZ309" s="769"/>
      <c r="BA309" s="776"/>
      <c r="BB309" s="777"/>
      <c r="BC309" s="777"/>
      <c r="BD309" s="777"/>
      <c r="BE309" s="777"/>
      <c r="BF309" s="778"/>
      <c r="BG309" s="80"/>
      <c r="BH309" s="189"/>
    </row>
    <row r="310" spans="1:63" ht="15.75" customHeight="1">
      <c r="A310" s="63"/>
      <c r="B310" s="58"/>
      <c r="C310" s="59"/>
      <c r="D310" s="448"/>
      <c r="E310" s="449"/>
      <c r="F310" s="449"/>
      <c r="G310" s="449"/>
      <c r="H310" s="449"/>
      <c r="I310" s="450"/>
      <c r="J310" s="634"/>
      <c r="K310" s="635"/>
      <c r="L310" s="635"/>
      <c r="M310" s="635"/>
      <c r="N310" s="635"/>
      <c r="O310" s="635"/>
      <c r="P310" s="635"/>
      <c r="Q310" s="635"/>
      <c r="R310" s="635"/>
      <c r="S310" s="635"/>
      <c r="T310" s="635"/>
      <c r="U310" s="635"/>
      <c r="V310" s="635"/>
      <c r="W310" s="636"/>
      <c r="X310" s="794"/>
      <c r="Y310" s="795"/>
      <c r="Z310" s="795"/>
      <c r="AA310" s="795"/>
      <c r="AB310" s="796"/>
      <c r="AC310" s="782" t="s">
        <v>193</v>
      </c>
      <c r="AD310" s="783"/>
      <c r="AE310" s="783"/>
      <c r="AF310" s="783"/>
      <c r="AG310" s="783"/>
      <c r="AH310" s="784"/>
      <c r="AI310" s="784"/>
      <c r="AJ310" s="784"/>
      <c r="AK310" s="802"/>
      <c r="AL310" s="752"/>
      <c r="AM310" s="753"/>
      <c r="AN310" s="753"/>
      <c r="AO310" s="753"/>
      <c r="AP310" s="754"/>
      <c r="AQ310" s="761"/>
      <c r="AR310" s="762"/>
      <c r="AS310" s="762"/>
      <c r="AT310" s="762"/>
      <c r="AU310" s="763"/>
      <c r="AV310" s="770"/>
      <c r="AW310" s="771"/>
      <c r="AX310" s="771"/>
      <c r="AY310" s="771"/>
      <c r="AZ310" s="772"/>
      <c r="BA310" s="785" t="s">
        <v>194</v>
      </c>
      <c r="BB310" s="786"/>
      <c r="BC310" s="786"/>
      <c r="BD310" s="786"/>
      <c r="BE310" s="786"/>
      <c r="BF310" s="787"/>
      <c r="BG310" s="63"/>
      <c r="BH310" s="21"/>
    </row>
    <row r="311" spans="1:63" ht="15.75" customHeight="1">
      <c r="B311" s="5"/>
      <c r="C311" s="5"/>
      <c r="D311" s="10" t="s">
        <v>195</v>
      </c>
      <c r="E311" s="50"/>
      <c r="F311" s="50"/>
      <c r="G311" s="50"/>
      <c r="H311" s="50"/>
      <c r="I311" s="50"/>
      <c r="J311" s="40"/>
      <c r="K311" s="40"/>
      <c r="L311" s="40"/>
      <c r="M311" s="40"/>
      <c r="N311" s="40"/>
      <c r="O311" s="40"/>
      <c r="P311" s="40"/>
      <c r="Q311" s="40"/>
      <c r="R311" s="40"/>
      <c r="S311" s="40"/>
      <c r="T311" s="40"/>
      <c r="U311" s="40"/>
      <c r="V311" s="40"/>
      <c r="W311" s="40"/>
      <c r="X311" s="6"/>
      <c r="Y311" s="6"/>
      <c r="Z311" s="6"/>
      <c r="AA311" s="6"/>
      <c r="AB311" s="6"/>
      <c r="AC311" s="6"/>
      <c r="AD311" s="6"/>
      <c r="AE311" s="6"/>
      <c r="AF311" s="6"/>
      <c r="AG311" s="53"/>
      <c r="AH311" s="53"/>
      <c r="AI311" s="53"/>
      <c r="AJ311" s="53"/>
      <c r="AK311" s="53"/>
      <c r="AL311" s="53"/>
      <c r="AM311" s="53"/>
      <c r="AN311" s="54"/>
      <c r="AO311" s="75"/>
      <c r="AP311" s="82"/>
      <c r="AQ311" s="347" t="s">
        <v>196</v>
      </c>
      <c r="AR311" s="526"/>
      <c r="AS311" s="526"/>
      <c r="AT311" s="526"/>
      <c r="AU311" s="527"/>
      <c r="AV311" s="740">
        <f>SUM(AV302:AZ310)</f>
        <v>240</v>
      </c>
      <c r="AW311" s="741"/>
      <c r="AX311" s="741"/>
      <c r="AY311" s="741"/>
      <c r="AZ311" s="741"/>
      <c r="BA311" s="741"/>
      <c r="BB311" s="741"/>
      <c r="BC311" s="741"/>
      <c r="BD311" s="741"/>
      <c r="BE311" s="741"/>
      <c r="BF311" s="742"/>
    </row>
    <row r="312" spans="1:63" ht="15.75" customHeight="1">
      <c r="B312" s="5"/>
      <c r="C312" s="5"/>
      <c r="D312" s="5" t="s">
        <v>197</v>
      </c>
      <c r="E312" s="50"/>
      <c r="F312" s="50"/>
      <c r="G312" s="50"/>
      <c r="H312" s="50"/>
      <c r="I312" s="50"/>
      <c r="J312" s="40"/>
      <c r="K312" s="40"/>
      <c r="L312" s="40"/>
      <c r="M312" s="40"/>
      <c r="N312" s="40"/>
      <c r="O312" s="40"/>
      <c r="P312" s="40"/>
      <c r="Q312" s="40"/>
      <c r="R312" s="40"/>
      <c r="S312" s="40"/>
      <c r="T312" s="40"/>
      <c r="U312" s="40"/>
      <c r="V312" s="40"/>
      <c r="W312" s="40"/>
      <c r="X312" s="6"/>
      <c r="Y312" s="6"/>
      <c r="Z312" s="6"/>
      <c r="AA312" s="6"/>
      <c r="AB312" s="6"/>
      <c r="AC312" s="6"/>
      <c r="AD312" s="6"/>
      <c r="AE312" s="6"/>
      <c r="AF312" s="6"/>
      <c r="AG312" s="53"/>
      <c r="AH312" s="53"/>
      <c r="AI312" s="53"/>
      <c r="AJ312" s="53"/>
      <c r="AK312" s="53"/>
      <c r="AL312" s="53"/>
      <c r="AM312" s="53"/>
      <c r="AN312" s="54"/>
      <c r="AO312" s="17"/>
      <c r="AP312" s="83"/>
      <c r="AQ312" s="531"/>
      <c r="AR312" s="532"/>
      <c r="AS312" s="532"/>
      <c r="AT312" s="532"/>
      <c r="AU312" s="533"/>
      <c r="AV312" s="743"/>
      <c r="AW312" s="744"/>
      <c r="AX312" s="744"/>
      <c r="AY312" s="744"/>
      <c r="AZ312" s="744"/>
      <c r="BA312" s="744"/>
      <c r="BB312" s="744"/>
      <c r="BC312" s="744"/>
      <c r="BD312" s="744"/>
      <c r="BE312" s="744"/>
      <c r="BF312" s="745"/>
    </row>
    <row r="313" spans="1:63" ht="15" customHeight="1">
      <c r="B313" s="5"/>
      <c r="C313" s="5"/>
      <c r="D313" s="2" t="s">
        <v>198</v>
      </c>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row>
    <row r="314" spans="1:63" ht="15" customHeight="1">
      <c r="B314" s="5"/>
      <c r="C314" s="5"/>
      <c r="D314" s="437" t="s">
        <v>199</v>
      </c>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7"/>
      <c r="BG314" s="437"/>
      <c r="BH314" s="437"/>
      <c r="BI314" s="437"/>
      <c r="BJ314" s="437"/>
      <c r="BK314" s="437"/>
    </row>
    <row r="315" spans="1:63" s="63" customFormat="1" ht="15" customHeight="1">
      <c r="A315" s="2"/>
      <c r="B315" s="5"/>
      <c r="C315" s="5"/>
      <c r="D315" s="474" t="s">
        <v>200</v>
      </c>
      <c r="E315" s="474"/>
      <c r="F315" s="474"/>
      <c r="G315" s="474"/>
      <c r="H315" s="474"/>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474"/>
      <c r="AT315" s="474"/>
      <c r="AU315" s="474"/>
      <c r="AV315" s="474"/>
      <c r="AW315" s="474"/>
      <c r="AX315" s="474"/>
      <c r="AY315" s="474"/>
      <c r="AZ315" s="474"/>
      <c r="BA315" s="474"/>
      <c r="BB315" s="474"/>
      <c r="BC315" s="474"/>
      <c r="BD315" s="474"/>
      <c r="BE315" s="474"/>
      <c r="BF315" s="474"/>
      <c r="BG315" s="126"/>
      <c r="BH315" s="126"/>
      <c r="BI315" s="126"/>
      <c r="BJ315" s="126"/>
      <c r="BK315" s="126"/>
    </row>
    <row r="316" spans="1:63" s="63" customFormat="1" ht="15" customHeight="1">
      <c r="A316" s="2"/>
      <c r="B316" s="5"/>
      <c r="C316" s="5"/>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row>
    <row r="317" spans="1:63" ht="15" customHeight="1">
      <c r="A317" s="2" t="s">
        <v>201</v>
      </c>
    </row>
    <row r="318" spans="1:63" ht="15" customHeight="1">
      <c r="B318" s="2" t="s">
        <v>202</v>
      </c>
    </row>
    <row r="319" spans="1:63" ht="15" customHeight="1">
      <c r="B319" s="5"/>
      <c r="C319" s="49"/>
      <c r="D319" s="329" t="s">
        <v>149</v>
      </c>
      <c r="E319" s="330"/>
      <c r="F319" s="330"/>
      <c r="G319" s="330"/>
      <c r="H319" s="330"/>
      <c r="I319" s="330"/>
      <c r="J319" s="330"/>
      <c r="K319" s="330"/>
      <c r="L319" s="330"/>
      <c r="M319" s="330"/>
      <c r="N319" s="330"/>
      <c r="O319" s="330"/>
      <c r="P319" s="330"/>
      <c r="Q319" s="330"/>
      <c r="R319" s="330"/>
      <c r="S319" s="331"/>
      <c r="T319" s="338" t="s">
        <v>157</v>
      </c>
      <c r="U319" s="339"/>
      <c r="V319" s="339"/>
      <c r="W319" s="339"/>
      <c r="X319" s="339"/>
      <c r="Y319" s="340"/>
      <c r="Z319" s="505" t="s">
        <v>158</v>
      </c>
      <c r="AA319" s="545"/>
      <c r="AB319" s="545"/>
      <c r="AC319" s="545"/>
      <c r="AD319" s="545"/>
      <c r="AE319" s="546"/>
      <c r="AF319" s="553" t="s">
        <v>159</v>
      </c>
      <c r="AG319" s="554"/>
      <c r="AH319" s="554"/>
      <c r="AI319" s="554"/>
      <c r="AJ319" s="554"/>
      <c r="AK319" s="555"/>
      <c r="AL319" s="505" t="s">
        <v>160</v>
      </c>
      <c r="AM319" s="506"/>
      <c r="AN319" s="506"/>
      <c r="AO319" s="506"/>
      <c r="AP319" s="506"/>
      <c r="AQ319" s="507"/>
    </row>
    <row r="320" spans="1:63" ht="15" customHeight="1">
      <c r="B320" s="5"/>
      <c r="C320" s="49"/>
      <c r="D320" s="332"/>
      <c r="E320" s="333"/>
      <c r="F320" s="333"/>
      <c r="G320" s="333"/>
      <c r="H320" s="333"/>
      <c r="I320" s="333"/>
      <c r="J320" s="333"/>
      <c r="K320" s="333"/>
      <c r="L320" s="333"/>
      <c r="M320" s="333"/>
      <c r="N320" s="333"/>
      <c r="O320" s="333"/>
      <c r="P320" s="333"/>
      <c r="Q320" s="333"/>
      <c r="R320" s="333"/>
      <c r="S320" s="334"/>
      <c r="T320" s="341"/>
      <c r="U320" s="342"/>
      <c r="V320" s="342"/>
      <c r="W320" s="342"/>
      <c r="X320" s="342"/>
      <c r="Y320" s="343"/>
      <c r="Z320" s="547"/>
      <c r="AA320" s="548"/>
      <c r="AB320" s="548"/>
      <c r="AC320" s="548"/>
      <c r="AD320" s="548"/>
      <c r="AE320" s="549"/>
      <c r="AF320" s="556"/>
      <c r="AG320" s="557"/>
      <c r="AH320" s="557"/>
      <c r="AI320" s="557"/>
      <c r="AJ320" s="557"/>
      <c r="AK320" s="558"/>
      <c r="AL320" s="508"/>
      <c r="AM320" s="509"/>
      <c r="AN320" s="509"/>
      <c r="AO320" s="509"/>
      <c r="AP320" s="509"/>
      <c r="AQ320" s="510"/>
    </row>
    <row r="321" spans="1:63" ht="15" customHeight="1">
      <c r="B321" s="5"/>
      <c r="C321" s="49"/>
      <c r="D321" s="335"/>
      <c r="E321" s="336"/>
      <c r="F321" s="336"/>
      <c r="G321" s="336"/>
      <c r="H321" s="336"/>
      <c r="I321" s="336"/>
      <c r="J321" s="336"/>
      <c r="K321" s="336"/>
      <c r="L321" s="336"/>
      <c r="M321" s="336"/>
      <c r="N321" s="336"/>
      <c r="O321" s="336"/>
      <c r="P321" s="336"/>
      <c r="Q321" s="336"/>
      <c r="R321" s="336"/>
      <c r="S321" s="337"/>
      <c r="T321" s="344"/>
      <c r="U321" s="345"/>
      <c r="V321" s="345"/>
      <c r="W321" s="345"/>
      <c r="X321" s="345"/>
      <c r="Y321" s="346"/>
      <c r="Z321" s="550"/>
      <c r="AA321" s="551"/>
      <c r="AB321" s="551"/>
      <c r="AC321" s="551"/>
      <c r="AD321" s="551"/>
      <c r="AE321" s="552"/>
      <c r="AF321" s="559"/>
      <c r="AG321" s="560"/>
      <c r="AH321" s="560"/>
      <c r="AI321" s="560"/>
      <c r="AJ321" s="560"/>
      <c r="AK321" s="561"/>
      <c r="AL321" s="511"/>
      <c r="AM321" s="512"/>
      <c r="AN321" s="512"/>
      <c r="AO321" s="512"/>
      <c r="AP321" s="512"/>
      <c r="AQ321" s="513"/>
    </row>
    <row r="322" spans="1:63" ht="15" customHeight="1">
      <c r="B322" s="5"/>
      <c r="C322" s="49"/>
      <c r="D322" s="1412" t="s">
        <v>372</v>
      </c>
      <c r="E322" s="1413"/>
      <c r="F322" s="1413"/>
      <c r="G322" s="1413"/>
      <c r="H322" s="1413"/>
      <c r="I322" s="1413"/>
      <c r="J322" s="1413"/>
      <c r="K322" s="1413"/>
      <c r="L322" s="1413"/>
      <c r="M322" s="1413"/>
      <c r="N322" s="1413"/>
      <c r="O322" s="1413"/>
      <c r="P322" s="1413"/>
      <c r="Q322" s="1413"/>
      <c r="R322" s="1413"/>
      <c r="S322" s="1432"/>
      <c r="T322" s="1436" t="s">
        <v>360</v>
      </c>
      <c r="U322" s="1437"/>
      <c r="V322" s="1437"/>
      <c r="W322" s="1437"/>
      <c r="X322" s="1437"/>
      <c r="Y322" s="1438"/>
      <c r="Z322" s="1537">
        <v>8</v>
      </c>
      <c r="AA322" s="1538"/>
      <c r="AB322" s="1538"/>
      <c r="AC322" s="1538"/>
      <c r="AD322" s="1538"/>
      <c r="AE322" s="1539"/>
      <c r="AF322" s="1546">
        <v>20</v>
      </c>
      <c r="AG322" s="1547"/>
      <c r="AH322" s="1547"/>
      <c r="AI322" s="1547"/>
      <c r="AJ322" s="1547"/>
      <c r="AK322" s="1548"/>
      <c r="AL322" s="430">
        <f>Z322*AF322</f>
        <v>160</v>
      </c>
      <c r="AM322" s="431"/>
      <c r="AN322" s="431"/>
      <c r="AO322" s="431"/>
      <c r="AP322" s="431"/>
      <c r="AQ322" s="432"/>
    </row>
    <row r="323" spans="1:63" ht="15" customHeight="1">
      <c r="B323" s="5"/>
      <c r="C323" s="49"/>
      <c r="D323" s="1433"/>
      <c r="E323" s="1434"/>
      <c r="F323" s="1434"/>
      <c r="G323" s="1434"/>
      <c r="H323" s="1434"/>
      <c r="I323" s="1434"/>
      <c r="J323" s="1434"/>
      <c r="K323" s="1434"/>
      <c r="L323" s="1434"/>
      <c r="M323" s="1434"/>
      <c r="N323" s="1434"/>
      <c r="O323" s="1434"/>
      <c r="P323" s="1434"/>
      <c r="Q323" s="1434"/>
      <c r="R323" s="1434"/>
      <c r="S323" s="1435"/>
      <c r="T323" s="1439"/>
      <c r="U323" s="1440"/>
      <c r="V323" s="1440"/>
      <c r="W323" s="1440"/>
      <c r="X323" s="1440"/>
      <c r="Y323" s="1441"/>
      <c r="Z323" s="1540"/>
      <c r="AA323" s="1541"/>
      <c r="AB323" s="1541"/>
      <c r="AC323" s="1541"/>
      <c r="AD323" s="1541"/>
      <c r="AE323" s="1542"/>
      <c r="AF323" s="1549"/>
      <c r="AG323" s="1550"/>
      <c r="AH323" s="1550"/>
      <c r="AI323" s="1550"/>
      <c r="AJ323" s="1550"/>
      <c r="AK323" s="1551"/>
      <c r="AL323" s="584"/>
      <c r="AM323" s="585"/>
      <c r="AN323" s="585"/>
      <c r="AO323" s="585"/>
      <c r="AP323" s="585"/>
      <c r="AQ323" s="586"/>
    </row>
    <row r="324" spans="1:63" ht="24" customHeight="1">
      <c r="B324" s="5"/>
      <c r="C324" s="49"/>
      <c r="D324" s="1578" t="s">
        <v>373</v>
      </c>
      <c r="E324" s="1579"/>
      <c r="F324" s="1579"/>
      <c r="G324" s="1579"/>
      <c r="H324" s="1579"/>
      <c r="I324" s="1579"/>
      <c r="J324" s="1579"/>
      <c r="K324" s="1579"/>
      <c r="L324" s="1579"/>
      <c r="M324" s="1579"/>
      <c r="N324" s="1579"/>
      <c r="O324" s="1579"/>
      <c r="P324" s="1579"/>
      <c r="Q324" s="1579"/>
      <c r="R324" s="1579"/>
      <c r="S324" s="1580"/>
      <c r="T324" s="1442"/>
      <c r="U324" s="1443"/>
      <c r="V324" s="1443"/>
      <c r="W324" s="1443"/>
      <c r="X324" s="1443"/>
      <c r="Y324" s="1444"/>
      <c r="Z324" s="1543"/>
      <c r="AA324" s="1544"/>
      <c r="AB324" s="1544"/>
      <c r="AC324" s="1544"/>
      <c r="AD324" s="1544"/>
      <c r="AE324" s="1545"/>
      <c r="AF324" s="1552"/>
      <c r="AG324" s="1553"/>
      <c r="AH324" s="1553"/>
      <c r="AI324" s="1553"/>
      <c r="AJ324" s="1553"/>
      <c r="AK324" s="1554"/>
      <c r="AL324" s="433"/>
      <c r="AM324" s="434"/>
      <c r="AN324" s="434"/>
      <c r="AO324" s="434"/>
      <c r="AP324" s="434"/>
      <c r="AQ324" s="435"/>
    </row>
    <row r="325" spans="1:63" ht="15" customHeight="1">
      <c r="B325" s="5"/>
      <c r="C325" s="5"/>
      <c r="D325" s="10" t="s">
        <v>204</v>
      </c>
      <c r="E325" s="50"/>
      <c r="F325" s="50"/>
      <c r="G325" s="50"/>
      <c r="H325" s="50"/>
      <c r="I325" s="50"/>
      <c r="J325" s="50"/>
      <c r="K325" s="51"/>
      <c r="L325" s="51"/>
      <c r="M325" s="51"/>
      <c r="N325" s="51"/>
      <c r="O325" s="51"/>
      <c r="P325" s="51"/>
      <c r="Q325" s="51"/>
      <c r="R325" s="51"/>
      <c r="S325" s="51"/>
      <c r="T325" s="51"/>
      <c r="U325" s="51"/>
      <c r="V325" s="51"/>
      <c r="W325" s="51"/>
      <c r="X325" s="51"/>
      <c r="Y325" s="51"/>
      <c r="Z325" s="51"/>
      <c r="AA325" s="84"/>
      <c r="AB325" s="84"/>
      <c r="AC325" s="84"/>
      <c r="AD325" s="84"/>
      <c r="AE325" s="84"/>
      <c r="AF325" s="84"/>
      <c r="AG325" s="85"/>
      <c r="AH325" s="85"/>
      <c r="AI325" s="85"/>
      <c r="AJ325" s="85"/>
      <c r="AK325" s="85"/>
      <c r="AL325" s="85"/>
      <c r="AM325" s="85"/>
      <c r="AN325" s="86"/>
      <c r="AO325" s="86"/>
      <c r="AP325" s="86"/>
      <c r="AQ325" s="86"/>
      <c r="AR325" s="86"/>
      <c r="AS325" s="86"/>
      <c r="AT325" s="86"/>
      <c r="AU325" s="86"/>
      <c r="AV325" s="86"/>
      <c r="AW325" s="86"/>
      <c r="AX325" s="86"/>
      <c r="AY325" s="86"/>
      <c r="AZ325" s="86"/>
      <c r="BA325" s="86"/>
      <c r="BB325" s="86"/>
      <c r="BC325" s="86"/>
      <c r="BD325" s="86"/>
      <c r="BE325" s="86"/>
    </row>
    <row r="326" spans="1:63" s="87" customFormat="1" ht="15.75" customHeight="1">
      <c r="D326" s="562" t="s">
        <v>205</v>
      </c>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2"/>
      <c r="AL326" s="562"/>
      <c r="AM326" s="562"/>
      <c r="AN326" s="562"/>
      <c r="AO326" s="562"/>
      <c r="AP326" s="562"/>
      <c r="AQ326" s="562"/>
      <c r="AR326" s="562"/>
      <c r="AS326" s="562"/>
      <c r="AT326" s="562"/>
      <c r="AU326" s="562"/>
      <c r="AV326" s="562"/>
      <c r="AW326" s="562"/>
      <c r="AX326" s="562"/>
      <c r="AY326" s="562"/>
      <c r="AZ326" s="562"/>
      <c r="BA326" s="562"/>
      <c r="BB326" s="562"/>
      <c r="BC326" s="562"/>
      <c r="BD326" s="562"/>
      <c r="BE326" s="562"/>
      <c r="BF326" s="562"/>
    </row>
    <row r="327" spans="1:63" s="87" customFormat="1" ht="12.75" customHeight="1">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2"/>
      <c r="AL327" s="562"/>
      <c r="AM327" s="562"/>
      <c r="AN327" s="562"/>
      <c r="AO327" s="562"/>
      <c r="AP327" s="562"/>
      <c r="AQ327" s="562"/>
      <c r="AR327" s="562"/>
      <c r="AS327" s="562"/>
      <c r="AT327" s="562"/>
      <c r="AU327" s="562"/>
      <c r="AV327" s="562"/>
      <c r="AW327" s="562"/>
      <c r="AX327" s="562"/>
      <c r="AY327" s="562"/>
      <c r="AZ327" s="562"/>
      <c r="BA327" s="562"/>
      <c r="BB327" s="562"/>
      <c r="BC327" s="562"/>
      <c r="BD327" s="562"/>
      <c r="BE327" s="562"/>
      <c r="BF327" s="562"/>
    </row>
    <row r="328" spans="1:63" ht="9" customHeight="1">
      <c r="B328" s="5"/>
      <c r="C328" s="5"/>
      <c r="D328" s="50"/>
      <c r="E328" s="50"/>
      <c r="F328" s="50"/>
      <c r="G328" s="50"/>
      <c r="H328" s="50"/>
      <c r="I328" s="50"/>
      <c r="J328" s="50"/>
      <c r="K328" s="50"/>
      <c r="L328" s="50"/>
      <c r="M328" s="51"/>
      <c r="N328" s="51"/>
      <c r="O328" s="51"/>
      <c r="P328" s="51"/>
      <c r="Q328" s="51"/>
      <c r="R328" s="51"/>
      <c r="S328" s="51"/>
      <c r="T328" s="51"/>
      <c r="U328" s="51"/>
      <c r="V328" s="51"/>
      <c r="W328" s="51"/>
      <c r="X328" s="51"/>
      <c r="Y328" s="51"/>
      <c r="Z328" s="51"/>
      <c r="AA328" s="51"/>
      <c r="AB328" s="51"/>
      <c r="AC328" s="51"/>
      <c r="AD328" s="51"/>
      <c r="AE328" s="51"/>
      <c r="AF328" s="51"/>
      <c r="AG328" s="85"/>
      <c r="AH328" s="85"/>
      <c r="AI328" s="85"/>
      <c r="AJ328" s="85"/>
      <c r="AK328" s="85"/>
      <c r="AL328" s="85"/>
      <c r="AM328" s="85"/>
      <c r="AN328" s="86"/>
      <c r="AO328" s="86"/>
      <c r="AP328" s="86"/>
      <c r="AQ328" s="86"/>
      <c r="AR328" s="86"/>
      <c r="AS328" s="86"/>
      <c r="AT328" s="86"/>
      <c r="AU328" s="86"/>
      <c r="AV328" s="86"/>
      <c r="AW328" s="86"/>
      <c r="AX328" s="86"/>
      <c r="AY328" s="86"/>
      <c r="AZ328" s="86"/>
      <c r="BA328" s="86"/>
      <c r="BB328" s="86"/>
      <c r="BC328" s="86"/>
      <c r="BD328" s="86"/>
      <c r="BE328" s="86"/>
    </row>
    <row r="329" spans="1:63" s="63" customFormat="1" ht="15" customHeight="1">
      <c r="A329" s="2" t="s">
        <v>206</v>
      </c>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1:63" ht="15" customHeight="1" thickBot="1">
      <c r="C330" s="2" t="s">
        <v>207</v>
      </c>
      <c r="N330" s="5"/>
    </row>
    <row r="331" spans="1:63" s="10" customFormat="1" ht="18" customHeight="1" thickBot="1">
      <c r="D331" s="10" t="s">
        <v>208</v>
      </c>
      <c r="M331" s="89"/>
      <c r="N331" s="730">
        <v>4</v>
      </c>
      <c r="O331" s="731"/>
      <c r="P331" s="732"/>
      <c r="Q331" s="90" t="s">
        <v>209</v>
      </c>
      <c r="R331" s="90"/>
      <c r="S331" s="90"/>
      <c r="V331" s="10" t="s">
        <v>210</v>
      </c>
    </row>
    <row r="332" spans="1:63" s="10" customFormat="1" ht="6" customHeight="1" thickBot="1">
      <c r="M332" s="89"/>
      <c r="N332" s="89"/>
      <c r="O332" s="89"/>
      <c r="P332" s="89"/>
      <c r="Q332" s="90"/>
      <c r="R332" s="90"/>
      <c r="S332" s="90"/>
    </row>
    <row r="333" spans="1:63" s="10" customFormat="1" ht="18" customHeight="1" thickBot="1">
      <c r="C333" s="10" t="s">
        <v>211</v>
      </c>
      <c r="T333" s="730">
        <v>2</v>
      </c>
      <c r="U333" s="731"/>
      <c r="V333" s="732"/>
      <c r="W333" s="90" t="s">
        <v>212</v>
      </c>
      <c r="X333" s="90"/>
      <c r="Y333" s="90"/>
      <c r="Z333" s="10" t="s">
        <v>213</v>
      </c>
    </row>
    <row r="334" spans="1:63" s="10" customFormat="1" ht="8.25" customHeight="1">
      <c r="T334" s="91"/>
      <c r="U334" s="91"/>
      <c r="V334" s="91"/>
      <c r="W334" s="90"/>
      <c r="X334" s="90"/>
      <c r="Y334" s="90"/>
    </row>
    <row r="335" spans="1:63" ht="15" customHeight="1">
      <c r="C335" s="2" t="s">
        <v>214</v>
      </c>
      <c r="N335" s="5"/>
    </row>
    <row r="336" spans="1:63" ht="15" customHeight="1">
      <c r="D336" s="2" t="s">
        <v>215</v>
      </c>
    </row>
    <row r="337" spans="1:66" s="63" customFormat="1" ht="9"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row>
    <row r="338" spans="1:66" s="93" customFormat="1" ht="15" customHeight="1">
      <c r="A338" s="190" t="s">
        <v>216</v>
      </c>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5"/>
      <c r="AT338" s="115"/>
      <c r="AU338" s="115"/>
      <c r="AV338" s="115"/>
      <c r="AW338" s="115"/>
      <c r="AX338" s="193"/>
      <c r="AY338" s="193"/>
      <c r="AZ338" s="193"/>
      <c r="BA338" s="193"/>
      <c r="BB338" s="193"/>
      <c r="BC338" s="193"/>
      <c r="BD338" s="193"/>
      <c r="BE338" s="193"/>
      <c r="BF338" s="193"/>
      <c r="BG338" s="193"/>
      <c r="BH338" s="193"/>
      <c r="BI338" s="193"/>
      <c r="BJ338" s="115"/>
      <c r="BK338" s="115"/>
      <c r="BL338" s="115"/>
      <c r="BM338" s="115"/>
      <c r="BN338" s="115"/>
    </row>
    <row r="339" spans="1:66" s="194" customFormat="1" ht="15" customHeight="1">
      <c r="A339" s="191"/>
      <c r="B339" s="192" t="s">
        <v>217</v>
      </c>
      <c r="C339" s="193"/>
      <c r="D339" s="193"/>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3"/>
      <c r="AV339" s="193"/>
      <c r="AW339" s="193"/>
      <c r="AX339" s="193"/>
      <c r="AY339" s="193"/>
      <c r="AZ339" s="193"/>
      <c r="BA339" s="193"/>
      <c r="BB339" s="193"/>
      <c r="BC339" s="193"/>
      <c r="BD339" s="193"/>
      <c r="BE339" s="193"/>
      <c r="BF339" s="193"/>
      <c r="BG339" s="193"/>
      <c r="BH339" s="193"/>
      <c r="BI339" s="193"/>
      <c r="BJ339" s="193"/>
      <c r="BK339" s="193"/>
      <c r="BL339" s="193"/>
      <c r="BM339" s="193"/>
      <c r="BN339" s="193"/>
    </row>
    <row r="340" spans="1:66" s="194" customFormat="1" ht="10.5" customHeight="1">
      <c r="A340" s="191"/>
      <c r="B340" s="192"/>
      <c r="C340" s="193"/>
      <c r="D340" s="193"/>
      <c r="E340" s="193"/>
      <c r="F340" s="193"/>
      <c r="G340" s="193"/>
      <c r="H340" s="193"/>
      <c r="I340" s="193"/>
      <c r="J340" s="193"/>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3"/>
      <c r="BA340" s="193"/>
      <c r="BB340" s="193"/>
      <c r="BC340" s="193"/>
      <c r="BD340" s="193"/>
      <c r="BE340" s="193"/>
      <c r="BF340" s="193"/>
      <c r="BG340" s="193"/>
      <c r="BH340" s="193"/>
      <c r="BI340" s="193"/>
      <c r="BJ340" s="193"/>
      <c r="BK340" s="193"/>
      <c r="BL340" s="193"/>
      <c r="BM340" s="193"/>
      <c r="BN340" s="193"/>
    </row>
    <row r="341" spans="1:66" s="194" customFormat="1">
      <c r="A341" s="70"/>
      <c r="C341" s="195" t="s">
        <v>218</v>
      </c>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row>
    <row r="342" spans="1:66" s="93" customFormat="1" ht="24.75" customHeight="1">
      <c r="A342" s="2"/>
      <c r="B342" s="2"/>
      <c r="C342" s="733" t="s">
        <v>188</v>
      </c>
      <c r="D342" s="733"/>
      <c r="E342" s="733"/>
      <c r="F342" s="733"/>
      <c r="G342" s="733"/>
      <c r="H342" s="733"/>
      <c r="I342" s="733"/>
      <c r="J342" s="733"/>
      <c r="K342" s="733"/>
      <c r="L342" s="733"/>
      <c r="M342" s="733"/>
      <c r="N342" s="733"/>
      <c r="O342" s="733"/>
      <c r="P342" s="733"/>
      <c r="Q342" s="733"/>
      <c r="R342" s="733"/>
      <c r="S342" s="733"/>
      <c r="T342" s="733"/>
      <c r="U342" s="733"/>
      <c r="V342" s="733"/>
      <c r="W342" s="733"/>
      <c r="X342" s="733"/>
      <c r="Y342" s="733"/>
      <c r="Z342" s="733"/>
      <c r="AA342" s="733"/>
      <c r="AB342" s="733"/>
      <c r="AC342" s="733"/>
      <c r="AD342" s="733"/>
      <c r="AE342" s="733"/>
      <c r="AF342" s="733"/>
      <c r="AG342" s="733"/>
      <c r="AH342" s="733"/>
      <c r="AI342" s="733"/>
      <c r="AJ342" s="733"/>
      <c r="AK342" s="733"/>
      <c r="AL342" s="733"/>
      <c r="AM342" s="733"/>
      <c r="AN342" s="733"/>
      <c r="AO342" s="733"/>
      <c r="AP342" s="733"/>
      <c r="AQ342" s="733"/>
      <c r="AR342" s="733"/>
      <c r="AS342" s="733"/>
      <c r="AT342" s="733"/>
      <c r="AU342" s="733"/>
      <c r="AV342" s="733"/>
      <c r="AW342" s="733"/>
      <c r="AX342" s="733"/>
      <c r="AY342" s="733"/>
      <c r="AZ342" s="733"/>
      <c r="BA342" s="733"/>
      <c r="BB342" s="733"/>
      <c r="BC342" s="733"/>
      <c r="BD342" s="733"/>
      <c r="BE342" s="733"/>
      <c r="BF342" s="77"/>
      <c r="BG342" s="77"/>
      <c r="BH342" s="77"/>
      <c r="BI342" s="77"/>
      <c r="BJ342" s="77"/>
      <c r="BK342" s="2"/>
    </row>
    <row r="343" spans="1:66" ht="14.25" customHeight="1">
      <c r="B343" s="5"/>
      <c r="C343" s="49"/>
      <c r="D343" s="347" t="s">
        <v>148</v>
      </c>
      <c r="E343" s="526"/>
      <c r="F343" s="526"/>
      <c r="G343" s="526"/>
      <c r="H343" s="526"/>
      <c r="I343" s="526"/>
      <c r="J343" s="526"/>
      <c r="K343" s="526"/>
      <c r="L343" s="526"/>
      <c r="M343" s="526"/>
      <c r="N343" s="526"/>
      <c r="O343" s="527"/>
      <c r="P343" s="330" t="s">
        <v>219</v>
      </c>
      <c r="Q343" s="330"/>
      <c r="R343" s="330"/>
      <c r="S343" s="330"/>
      <c r="T343" s="330"/>
      <c r="U343" s="330"/>
      <c r="V343" s="330"/>
      <c r="W343" s="330"/>
      <c r="X343" s="330"/>
      <c r="Y343" s="330"/>
      <c r="Z343" s="330"/>
      <c r="AA343" s="330"/>
      <c r="AB343" s="330"/>
      <c r="AC343" s="330"/>
      <c r="AD343" s="330"/>
      <c r="AE343" s="330"/>
      <c r="AF343" s="331"/>
      <c r="AG343" s="536" t="s">
        <v>157</v>
      </c>
      <c r="AH343" s="537"/>
      <c r="AI343" s="537"/>
      <c r="AJ343" s="537"/>
      <c r="AK343" s="537"/>
      <c r="AL343" s="537"/>
      <c r="AM343" s="538"/>
      <c r="AN343" s="505" t="s">
        <v>158</v>
      </c>
      <c r="AO343" s="545"/>
      <c r="AP343" s="545"/>
      <c r="AQ343" s="545"/>
      <c r="AR343" s="545"/>
      <c r="AS343" s="546"/>
      <c r="AT343" s="553" t="s">
        <v>159</v>
      </c>
      <c r="AU343" s="554"/>
      <c r="AV343" s="554"/>
      <c r="AW343" s="554"/>
      <c r="AX343" s="554"/>
      <c r="AY343" s="555"/>
      <c r="AZ343" s="505" t="s">
        <v>160</v>
      </c>
      <c r="BA343" s="506"/>
      <c r="BB343" s="506"/>
      <c r="BC343" s="506"/>
      <c r="BD343" s="506"/>
      <c r="BE343" s="507"/>
    </row>
    <row r="344" spans="1:66" ht="14.25" customHeight="1">
      <c r="B344" s="5"/>
      <c r="C344" s="49"/>
      <c r="D344" s="528"/>
      <c r="E344" s="529"/>
      <c r="F344" s="529"/>
      <c r="G344" s="529"/>
      <c r="H344" s="529"/>
      <c r="I344" s="529"/>
      <c r="J344" s="529"/>
      <c r="K344" s="529"/>
      <c r="L344" s="529"/>
      <c r="M344" s="529"/>
      <c r="N344" s="529"/>
      <c r="O344" s="530"/>
      <c r="P344" s="333"/>
      <c r="Q344" s="333"/>
      <c r="R344" s="333"/>
      <c r="S344" s="333"/>
      <c r="T344" s="333"/>
      <c r="U344" s="333"/>
      <c r="V344" s="333"/>
      <c r="W344" s="333"/>
      <c r="X344" s="333"/>
      <c r="Y344" s="333"/>
      <c r="Z344" s="333"/>
      <c r="AA344" s="333"/>
      <c r="AB344" s="333"/>
      <c r="AC344" s="333"/>
      <c r="AD344" s="333"/>
      <c r="AE344" s="333"/>
      <c r="AF344" s="334"/>
      <c r="AG344" s="539"/>
      <c r="AH344" s="540"/>
      <c r="AI344" s="540"/>
      <c r="AJ344" s="540"/>
      <c r="AK344" s="540"/>
      <c r="AL344" s="540"/>
      <c r="AM344" s="541"/>
      <c r="AN344" s="547"/>
      <c r="AO344" s="548"/>
      <c r="AP344" s="548"/>
      <c r="AQ344" s="548"/>
      <c r="AR344" s="548"/>
      <c r="AS344" s="549"/>
      <c r="AT344" s="556"/>
      <c r="AU344" s="557"/>
      <c r="AV344" s="557"/>
      <c r="AW344" s="557"/>
      <c r="AX344" s="557"/>
      <c r="AY344" s="558"/>
      <c r="AZ344" s="508"/>
      <c r="BA344" s="509"/>
      <c r="BB344" s="509"/>
      <c r="BC344" s="509"/>
      <c r="BD344" s="509"/>
      <c r="BE344" s="510"/>
    </row>
    <row r="345" spans="1:66" ht="14.25" customHeight="1">
      <c r="B345" s="5"/>
      <c r="C345" s="49"/>
      <c r="D345" s="531"/>
      <c r="E345" s="532"/>
      <c r="F345" s="532"/>
      <c r="G345" s="532"/>
      <c r="H345" s="532"/>
      <c r="I345" s="532"/>
      <c r="J345" s="532"/>
      <c r="K345" s="532"/>
      <c r="L345" s="532"/>
      <c r="M345" s="532"/>
      <c r="N345" s="532"/>
      <c r="O345" s="533"/>
      <c r="P345" s="336"/>
      <c r="Q345" s="336"/>
      <c r="R345" s="336"/>
      <c r="S345" s="336"/>
      <c r="T345" s="336"/>
      <c r="U345" s="336"/>
      <c r="V345" s="336"/>
      <c r="W345" s="336"/>
      <c r="X345" s="336"/>
      <c r="Y345" s="336"/>
      <c r="Z345" s="336"/>
      <c r="AA345" s="336"/>
      <c r="AB345" s="336"/>
      <c r="AC345" s="336"/>
      <c r="AD345" s="336"/>
      <c r="AE345" s="336"/>
      <c r="AF345" s="337"/>
      <c r="AG345" s="542"/>
      <c r="AH345" s="543"/>
      <c r="AI345" s="543"/>
      <c r="AJ345" s="543"/>
      <c r="AK345" s="543"/>
      <c r="AL345" s="543"/>
      <c r="AM345" s="544"/>
      <c r="AN345" s="550"/>
      <c r="AO345" s="551"/>
      <c r="AP345" s="551"/>
      <c r="AQ345" s="551"/>
      <c r="AR345" s="551"/>
      <c r="AS345" s="552"/>
      <c r="AT345" s="559"/>
      <c r="AU345" s="560"/>
      <c r="AV345" s="560"/>
      <c r="AW345" s="560"/>
      <c r="AX345" s="560"/>
      <c r="AY345" s="561"/>
      <c r="AZ345" s="511"/>
      <c r="BA345" s="512"/>
      <c r="BB345" s="512"/>
      <c r="BC345" s="512"/>
      <c r="BD345" s="512"/>
      <c r="BE345" s="513"/>
    </row>
    <row r="346" spans="1:66" s="63" customFormat="1" ht="14.25" customHeight="1">
      <c r="B346" s="58"/>
      <c r="C346" s="59"/>
      <c r="D346" s="445"/>
      <c r="E346" s="446"/>
      <c r="F346" s="446"/>
      <c r="G346" s="446"/>
      <c r="H346" s="446"/>
      <c r="I346" s="446"/>
      <c r="J346" s="446"/>
      <c r="K346" s="446"/>
      <c r="L346" s="446"/>
      <c r="M346" s="446"/>
      <c r="N346" s="446"/>
      <c r="O346" s="447"/>
      <c r="P346" s="1422" t="s">
        <v>374</v>
      </c>
      <c r="Q346" s="1423"/>
      <c r="R346" s="1423"/>
      <c r="S346" s="1423"/>
      <c r="T346" s="1423"/>
      <c r="U346" s="1423"/>
      <c r="V346" s="1423"/>
      <c r="W346" s="1423"/>
      <c r="X346" s="1423"/>
      <c r="Y346" s="1423"/>
      <c r="Z346" s="1423"/>
      <c r="AA346" s="1423"/>
      <c r="AB346" s="1423"/>
      <c r="AC346" s="1423"/>
      <c r="AD346" s="1423"/>
      <c r="AE346" s="1423"/>
      <c r="AF346" s="1581"/>
      <c r="AG346" s="1585" t="s">
        <v>348</v>
      </c>
      <c r="AH346" s="1586"/>
      <c r="AI346" s="1586"/>
      <c r="AJ346" s="1586"/>
      <c r="AK346" s="1586"/>
      <c r="AL346" s="1586"/>
      <c r="AM346" s="1587"/>
      <c r="AN346" s="1537">
        <v>8</v>
      </c>
      <c r="AO346" s="1538"/>
      <c r="AP346" s="1538"/>
      <c r="AQ346" s="1538"/>
      <c r="AR346" s="1538"/>
      <c r="AS346" s="1539"/>
      <c r="AT346" s="1546">
        <v>20</v>
      </c>
      <c r="AU346" s="1547"/>
      <c r="AV346" s="1547"/>
      <c r="AW346" s="1547"/>
      <c r="AX346" s="1547"/>
      <c r="AY346" s="1548"/>
      <c r="AZ346" s="430">
        <f>AN346*AT346</f>
        <v>160</v>
      </c>
      <c r="BA346" s="431"/>
      <c r="BB346" s="431"/>
      <c r="BC346" s="431"/>
      <c r="BD346" s="431"/>
      <c r="BE346" s="432"/>
    </row>
    <row r="347" spans="1:66" s="63" customFormat="1" ht="14.25" customHeight="1">
      <c r="B347" s="58"/>
      <c r="C347" s="59"/>
      <c r="D347" s="475"/>
      <c r="E347" s="476"/>
      <c r="F347" s="476"/>
      <c r="G347" s="476"/>
      <c r="H347" s="476"/>
      <c r="I347" s="476"/>
      <c r="J347" s="476"/>
      <c r="K347" s="476"/>
      <c r="L347" s="476"/>
      <c r="M347" s="476"/>
      <c r="N347" s="476"/>
      <c r="O347" s="477"/>
      <c r="P347" s="1582"/>
      <c r="Q347" s="1583"/>
      <c r="R347" s="1583"/>
      <c r="S347" s="1583"/>
      <c r="T347" s="1583"/>
      <c r="U347" s="1583"/>
      <c r="V347" s="1583"/>
      <c r="W347" s="1583"/>
      <c r="X347" s="1583"/>
      <c r="Y347" s="1583"/>
      <c r="Z347" s="1583"/>
      <c r="AA347" s="1583"/>
      <c r="AB347" s="1583"/>
      <c r="AC347" s="1583"/>
      <c r="AD347" s="1583"/>
      <c r="AE347" s="1583"/>
      <c r="AF347" s="1584"/>
      <c r="AG347" s="1588"/>
      <c r="AH347" s="1589"/>
      <c r="AI347" s="1589"/>
      <c r="AJ347" s="1589"/>
      <c r="AK347" s="1589"/>
      <c r="AL347" s="1589"/>
      <c r="AM347" s="1590"/>
      <c r="AN347" s="1540"/>
      <c r="AO347" s="1541"/>
      <c r="AP347" s="1541"/>
      <c r="AQ347" s="1541"/>
      <c r="AR347" s="1541"/>
      <c r="AS347" s="1542"/>
      <c r="AT347" s="1549"/>
      <c r="AU347" s="1550"/>
      <c r="AV347" s="1550"/>
      <c r="AW347" s="1550"/>
      <c r="AX347" s="1550"/>
      <c r="AY347" s="1551"/>
      <c r="AZ347" s="584"/>
      <c r="BA347" s="585"/>
      <c r="BB347" s="585"/>
      <c r="BC347" s="585"/>
      <c r="BD347" s="585"/>
      <c r="BE347" s="586"/>
    </row>
    <row r="348" spans="1:66" s="63" customFormat="1" ht="14.25" customHeight="1">
      <c r="B348" s="58"/>
      <c r="C348" s="59"/>
      <c r="D348" s="448"/>
      <c r="E348" s="449"/>
      <c r="F348" s="449"/>
      <c r="G348" s="449"/>
      <c r="H348" s="449"/>
      <c r="I348" s="449"/>
      <c r="J348" s="449"/>
      <c r="K348" s="449"/>
      <c r="L348" s="449"/>
      <c r="M348" s="449"/>
      <c r="N348" s="449"/>
      <c r="O348" s="450"/>
      <c r="P348" s="1594" t="s">
        <v>375</v>
      </c>
      <c r="Q348" s="1595"/>
      <c r="R348" s="1595"/>
      <c r="S348" s="1595"/>
      <c r="T348" s="1595"/>
      <c r="U348" s="1595"/>
      <c r="V348" s="1595"/>
      <c r="W348" s="1595"/>
      <c r="X348" s="1595"/>
      <c r="Y348" s="1595"/>
      <c r="Z348" s="1595"/>
      <c r="AA348" s="1595"/>
      <c r="AB348" s="1595"/>
      <c r="AC348" s="1595"/>
      <c r="AD348" s="1595"/>
      <c r="AE348" s="1595"/>
      <c r="AF348" s="1596"/>
      <c r="AG348" s="1591"/>
      <c r="AH348" s="1592"/>
      <c r="AI348" s="1592"/>
      <c r="AJ348" s="1592"/>
      <c r="AK348" s="1592"/>
      <c r="AL348" s="1592"/>
      <c r="AM348" s="1593"/>
      <c r="AN348" s="1540"/>
      <c r="AO348" s="1541"/>
      <c r="AP348" s="1541"/>
      <c r="AQ348" s="1541"/>
      <c r="AR348" s="1541"/>
      <c r="AS348" s="1542"/>
      <c r="AT348" s="1549"/>
      <c r="AU348" s="1550"/>
      <c r="AV348" s="1550"/>
      <c r="AW348" s="1550"/>
      <c r="AX348" s="1550"/>
      <c r="AY348" s="1551"/>
      <c r="AZ348" s="584"/>
      <c r="BA348" s="585"/>
      <c r="BB348" s="585"/>
      <c r="BC348" s="585"/>
      <c r="BD348" s="585"/>
      <c r="BE348" s="586"/>
    </row>
    <row r="349" spans="1:66" s="63" customFormat="1" ht="14.25" customHeight="1">
      <c r="B349" s="58"/>
      <c r="C349" s="59"/>
      <c r="D349" s="445"/>
      <c r="E349" s="446"/>
      <c r="F349" s="446"/>
      <c r="G349" s="446"/>
      <c r="H349" s="446"/>
      <c r="I349" s="446"/>
      <c r="J349" s="446"/>
      <c r="K349" s="446"/>
      <c r="L349" s="446"/>
      <c r="M349" s="446"/>
      <c r="N349" s="446"/>
      <c r="O349" s="447"/>
      <c r="P349" s="1422" t="s">
        <v>374</v>
      </c>
      <c r="Q349" s="1423"/>
      <c r="R349" s="1423"/>
      <c r="S349" s="1423"/>
      <c r="T349" s="1423"/>
      <c r="U349" s="1423"/>
      <c r="V349" s="1423"/>
      <c r="W349" s="1423"/>
      <c r="X349" s="1423"/>
      <c r="Y349" s="1423"/>
      <c r="Z349" s="1423"/>
      <c r="AA349" s="1423"/>
      <c r="AB349" s="1423"/>
      <c r="AC349" s="1423"/>
      <c r="AD349" s="1423"/>
      <c r="AE349" s="1423"/>
      <c r="AF349" s="1581"/>
      <c r="AG349" s="1585" t="s">
        <v>348</v>
      </c>
      <c r="AH349" s="1586"/>
      <c r="AI349" s="1586"/>
      <c r="AJ349" s="1586"/>
      <c r="AK349" s="1586"/>
      <c r="AL349" s="1586"/>
      <c r="AM349" s="1587"/>
      <c r="AN349" s="1537">
        <v>5</v>
      </c>
      <c r="AO349" s="1538"/>
      <c r="AP349" s="1538"/>
      <c r="AQ349" s="1538"/>
      <c r="AR349" s="1538"/>
      <c r="AS349" s="1539"/>
      <c r="AT349" s="1546">
        <v>20</v>
      </c>
      <c r="AU349" s="1547"/>
      <c r="AV349" s="1547"/>
      <c r="AW349" s="1547"/>
      <c r="AX349" s="1547"/>
      <c r="AY349" s="1548"/>
      <c r="AZ349" s="430">
        <f>AN349*AT349</f>
        <v>100</v>
      </c>
      <c r="BA349" s="431"/>
      <c r="BB349" s="431"/>
      <c r="BC349" s="431"/>
      <c r="BD349" s="431"/>
      <c r="BE349" s="432"/>
    </row>
    <row r="350" spans="1:66" s="63" customFormat="1" ht="14.25" customHeight="1">
      <c r="B350" s="58"/>
      <c r="C350" s="59"/>
      <c r="D350" s="475"/>
      <c r="E350" s="476"/>
      <c r="F350" s="476"/>
      <c r="G350" s="476"/>
      <c r="H350" s="476"/>
      <c r="I350" s="476"/>
      <c r="J350" s="476"/>
      <c r="K350" s="476"/>
      <c r="L350" s="476"/>
      <c r="M350" s="476"/>
      <c r="N350" s="476"/>
      <c r="O350" s="477"/>
      <c r="P350" s="1582"/>
      <c r="Q350" s="1583"/>
      <c r="R350" s="1583"/>
      <c r="S350" s="1583"/>
      <c r="T350" s="1583"/>
      <c r="U350" s="1583"/>
      <c r="V350" s="1583"/>
      <c r="W350" s="1583"/>
      <c r="X350" s="1583"/>
      <c r="Y350" s="1583"/>
      <c r="Z350" s="1583"/>
      <c r="AA350" s="1583"/>
      <c r="AB350" s="1583"/>
      <c r="AC350" s="1583"/>
      <c r="AD350" s="1583"/>
      <c r="AE350" s="1583"/>
      <c r="AF350" s="1584"/>
      <c r="AG350" s="1588"/>
      <c r="AH350" s="1589"/>
      <c r="AI350" s="1589"/>
      <c r="AJ350" s="1589"/>
      <c r="AK350" s="1589"/>
      <c r="AL350" s="1589"/>
      <c r="AM350" s="1590"/>
      <c r="AN350" s="1540"/>
      <c r="AO350" s="1541"/>
      <c r="AP350" s="1541"/>
      <c r="AQ350" s="1541"/>
      <c r="AR350" s="1541"/>
      <c r="AS350" s="1542"/>
      <c r="AT350" s="1549"/>
      <c r="AU350" s="1550"/>
      <c r="AV350" s="1550"/>
      <c r="AW350" s="1550"/>
      <c r="AX350" s="1550"/>
      <c r="AY350" s="1551"/>
      <c r="AZ350" s="584"/>
      <c r="BA350" s="585"/>
      <c r="BB350" s="585"/>
      <c r="BC350" s="585"/>
      <c r="BD350" s="585"/>
      <c r="BE350" s="586"/>
    </row>
    <row r="351" spans="1:66" s="63" customFormat="1" ht="14.25" customHeight="1">
      <c r="B351" s="58"/>
      <c r="C351" s="59"/>
      <c r="D351" s="448"/>
      <c r="E351" s="449"/>
      <c r="F351" s="449"/>
      <c r="G351" s="449"/>
      <c r="H351" s="449"/>
      <c r="I351" s="449"/>
      <c r="J351" s="449"/>
      <c r="K351" s="449"/>
      <c r="L351" s="449"/>
      <c r="M351" s="449"/>
      <c r="N351" s="449"/>
      <c r="O351" s="450"/>
      <c r="P351" s="1594" t="s">
        <v>221</v>
      </c>
      <c r="Q351" s="1595"/>
      <c r="R351" s="1595"/>
      <c r="S351" s="1595"/>
      <c r="T351" s="1595"/>
      <c r="U351" s="1595"/>
      <c r="V351" s="1595"/>
      <c r="W351" s="1595"/>
      <c r="X351" s="1595"/>
      <c r="Y351" s="1595"/>
      <c r="Z351" s="1595"/>
      <c r="AA351" s="1595"/>
      <c r="AB351" s="1595"/>
      <c r="AC351" s="1595"/>
      <c r="AD351" s="1595"/>
      <c r="AE351" s="1595"/>
      <c r="AF351" s="1596"/>
      <c r="AG351" s="1591"/>
      <c r="AH351" s="1592"/>
      <c r="AI351" s="1592"/>
      <c r="AJ351" s="1592"/>
      <c r="AK351" s="1592"/>
      <c r="AL351" s="1592"/>
      <c r="AM351" s="1593"/>
      <c r="AN351" s="1540"/>
      <c r="AO351" s="1541"/>
      <c r="AP351" s="1541"/>
      <c r="AQ351" s="1541"/>
      <c r="AR351" s="1541"/>
      <c r="AS351" s="1542"/>
      <c r="AT351" s="1549"/>
      <c r="AU351" s="1550"/>
      <c r="AV351" s="1550"/>
      <c r="AW351" s="1550"/>
      <c r="AX351" s="1550"/>
      <c r="AY351" s="1551"/>
      <c r="AZ351" s="584"/>
      <c r="BA351" s="585"/>
      <c r="BB351" s="585"/>
      <c r="BC351" s="585"/>
      <c r="BD351" s="585"/>
      <c r="BE351" s="586"/>
    </row>
    <row r="352" spans="1:66" s="63" customFormat="1" ht="15" customHeight="1">
      <c r="D352" s="445"/>
      <c r="E352" s="446"/>
      <c r="F352" s="446"/>
      <c r="G352" s="446"/>
      <c r="H352" s="446"/>
      <c r="I352" s="446"/>
      <c r="J352" s="446"/>
      <c r="K352" s="446"/>
      <c r="L352" s="446"/>
      <c r="M352" s="446"/>
      <c r="N352" s="446"/>
      <c r="O352" s="447"/>
      <c r="P352" s="1422" t="s">
        <v>374</v>
      </c>
      <c r="Q352" s="1423"/>
      <c r="R352" s="1423"/>
      <c r="S352" s="1423"/>
      <c r="T352" s="1423"/>
      <c r="U352" s="1423"/>
      <c r="V352" s="1423"/>
      <c r="W352" s="1423"/>
      <c r="X352" s="1423"/>
      <c r="Y352" s="1423"/>
      <c r="Z352" s="1423"/>
      <c r="AA352" s="1423"/>
      <c r="AB352" s="1423"/>
      <c r="AC352" s="1423"/>
      <c r="AD352" s="1423"/>
      <c r="AE352" s="1423"/>
      <c r="AF352" s="1581"/>
      <c r="AG352" s="1585" t="s">
        <v>348</v>
      </c>
      <c r="AH352" s="1586"/>
      <c r="AI352" s="1586"/>
      <c r="AJ352" s="1586"/>
      <c r="AK352" s="1586"/>
      <c r="AL352" s="1586"/>
      <c r="AM352" s="1587"/>
      <c r="AN352" s="1537">
        <v>8</v>
      </c>
      <c r="AO352" s="1538"/>
      <c r="AP352" s="1538"/>
      <c r="AQ352" s="1538"/>
      <c r="AR352" s="1538"/>
      <c r="AS352" s="1539"/>
      <c r="AT352" s="1546">
        <v>20</v>
      </c>
      <c r="AU352" s="1547"/>
      <c r="AV352" s="1547"/>
      <c r="AW352" s="1547"/>
      <c r="AX352" s="1547"/>
      <c r="AY352" s="1548"/>
      <c r="AZ352" s="430">
        <f>AN352*AT352</f>
        <v>160</v>
      </c>
      <c r="BA352" s="431"/>
      <c r="BB352" s="431"/>
      <c r="BC352" s="431"/>
      <c r="BD352" s="431"/>
      <c r="BE352" s="432"/>
    </row>
    <row r="353" spans="1:63" s="63" customFormat="1" ht="15" customHeight="1">
      <c r="D353" s="475"/>
      <c r="E353" s="476"/>
      <c r="F353" s="476"/>
      <c r="G353" s="476"/>
      <c r="H353" s="476"/>
      <c r="I353" s="476"/>
      <c r="J353" s="476"/>
      <c r="K353" s="476"/>
      <c r="L353" s="476"/>
      <c r="M353" s="476"/>
      <c r="N353" s="476"/>
      <c r="O353" s="477"/>
      <c r="P353" s="1582"/>
      <c r="Q353" s="1583"/>
      <c r="R353" s="1583"/>
      <c r="S353" s="1583"/>
      <c r="T353" s="1583"/>
      <c r="U353" s="1583"/>
      <c r="V353" s="1583"/>
      <c r="W353" s="1583"/>
      <c r="X353" s="1583"/>
      <c r="Y353" s="1583"/>
      <c r="Z353" s="1583"/>
      <c r="AA353" s="1583"/>
      <c r="AB353" s="1583"/>
      <c r="AC353" s="1583"/>
      <c r="AD353" s="1583"/>
      <c r="AE353" s="1583"/>
      <c r="AF353" s="1584"/>
      <c r="AG353" s="1588"/>
      <c r="AH353" s="1589"/>
      <c r="AI353" s="1589"/>
      <c r="AJ353" s="1589"/>
      <c r="AK353" s="1589"/>
      <c r="AL353" s="1589"/>
      <c r="AM353" s="1590"/>
      <c r="AN353" s="1540"/>
      <c r="AO353" s="1541"/>
      <c r="AP353" s="1541"/>
      <c r="AQ353" s="1541"/>
      <c r="AR353" s="1541"/>
      <c r="AS353" s="1542"/>
      <c r="AT353" s="1549"/>
      <c r="AU353" s="1550"/>
      <c r="AV353" s="1550"/>
      <c r="AW353" s="1550"/>
      <c r="AX353" s="1550"/>
      <c r="AY353" s="1551"/>
      <c r="AZ353" s="584"/>
      <c r="BA353" s="585"/>
      <c r="BB353" s="585"/>
      <c r="BC353" s="585"/>
      <c r="BD353" s="585"/>
      <c r="BE353" s="586"/>
    </row>
    <row r="354" spans="1:63" s="63" customFormat="1" ht="15" customHeight="1">
      <c r="D354" s="448"/>
      <c r="E354" s="449"/>
      <c r="F354" s="449"/>
      <c r="G354" s="449"/>
      <c r="H354" s="449"/>
      <c r="I354" s="449"/>
      <c r="J354" s="449"/>
      <c r="K354" s="449"/>
      <c r="L354" s="449"/>
      <c r="M354" s="449"/>
      <c r="N354" s="449"/>
      <c r="O354" s="450"/>
      <c r="P354" s="1594" t="s">
        <v>375</v>
      </c>
      <c r="Q354" s="1595"/>
      <c r="R354" s="1595"/>
      <c r="S354" s="1595"/>
      <c r="T354" s="1595"/>
      <c r="U354" s="1595"/>
      <c r="V354" s="1595"/>
      <c r="W354" s="1595"/>
      <c r="X354" s="1595"/>
      <c r="Y354" s="1595"/>
      <c r="Z354" s="1595"/>
      <c r="AA354" s="1595"/>
      <c r="AB354" s="1595"/>
      <c r="AC354" s="1595"/>
      <c r="AD354" s="1595"/>
      <c r="AE354" s="1595"/>
      <c r="AF354" s="1596"/>
      <c r="AG354" s="1591"/>
      <c r="AH354" s="1592"/>
      <c r="AI354" s="1592"/>
      <c r="AJ354" s="1592"/>
      <c r="AK354" s="1592"/>
      <c r="AL354" s="1592"/>
      <c r="AM354" s="1593"/>
      <c r="AN354" s="1540"/>
      <c r="AO354" s="1541"/>
      <c r="AP354" s="1541"/>
      <c r="AQ354" s="1541"/>
      <c r="AR354" s="1541"/>
      <c r="AS354" s="1542"/>
      <c r="AT354" s="1549"/>
      <c r="AU354" s="1550"/>
      <c r="AV354" s="1550"/>
      <c r="AW354" s="1550"/>
      <c r="AX354" s="1550"/>
      <c r="AY354" s="1551"/>
      <c r="AZ354" s="584"/>
      <c r="BA354" s="585"/>
      <c r="BB354" s="585"/>
      <c r="BC354" s="585"/>
      <c r="BD354" s="585"/>
      <c r="BE354" s="586"/>
    </row>
    <row r="355" spans="1:63" s="63" customFormat="1" ht="15" customHeight="1">
      <c r="D355" s="445"/>
      <c r="E355" s="446"/>
      <c r="F355" s="446"/>
      <c r="G355" s="446"/>
      <c r="H355" s="446"/>
      <c r="I355" s="446"/>
      <c r="J355" s="446"/>
      <c r="K355" s="446"/>
      <c r="L355" s="446"/>
      <c r="M355" s="446"/>
      <c r="N355" s="446"/>
      <c r="O355" s="447"/>
      <c r="P355" s="603"/>
      <c r="Q355" s="604"/>
      <c r="R355" s="604"/>
      <c r="S355" s="604"/>
      <c r="T355" s="604"/>
      <c r="U355" s="604"/>
      <c r="V355" s="604"/>
      <c r="W355" s="604"/>
      <c r="X355" s="604"/>
      <c r="Y355" s="604"/>
      <c r="Z355" s="604"/>
      <c r="AA355" s="604"/>
      <c r="AB355" s="604"/>
      <c r="AC355" s="604"/>
      <c r="AD355" s="604"/>
      <c r="AE355" s="604"/>
      <c r="AF355" s="605"/>
      <c r="AG355" s="715"/>
      <c r="AH355" s="716"/>
      <c r="AI355" s="716"/>
      <c r="AJ355" s="716"/>
      <c r="AK355" s="716"/>
      <c r="AL355" s="716"/>
      <c r="AM355" s="717"/>
      <c r="AN355" s="724"/>
      <c r="AO355" s="725"/>
      <c r="AP355" s="725"/>
      <c r="AQ355" s="725"/>
      <c r="AR355" s="725"/>
      <c r="AS355" s="726"/>
      <c r="AT355" s="317"/>
      <c r="AU355" s="318"/>
      <c r="AV355" s="318"/>
      <c r="AW355" s="318"/>
      <c r="AX355" s="318"/>
      <c r="AY355" s="319"/>
      <c r="AZ355" s="430">
        <f>AN355*AT355</f>
        <v>0</v>
      </c>
      <c r="BA355" s="431"/>
      <c r="BB355" s="431"/>
      <c r="BC355" s="431"/>
      <c r="BD355" s="431"/>
      <c r="BE355" s="432"/>
    </row>
    <row r="356" spans="1:63" s="63" customFormat="1" ht="15" customHeight="1">
      <c r="D356" s="475"/>
      <c r="E356" s="476"/>
      <c r="F356" s="476"/>
      <c r="G356" s="476"/>
      <c r="H356" s="476"/>
      <c r="I356" s="476"/>
      <c r="J356" s="476"/>
      <c r="K356" s="476"/>
      <c r="L356" s="476"/>
      <c r="M356" s="476"/>
      <c r="N356" s="476"/>
      <c r="O356" s="477"/>
      <c r="P356" s="606"/>
      <c r="Q356" s="607"/>
      <c r="R356" s="607"/>
      <c r="S356" s="607"/>
      <c r="T356" s="607"/>
      <c r="U356" s="607"/>
      <c r="V356" s="607"/>
      <c r="W356" s="607"/>
      <c r="X356" s="607"/>
      <c r="Y356" s="607"/>
      <c r="Z356" s="607"/>
      <c r="AA356" s="607"/>
      <c r="AB356" s="607"/>
      <c r="AC356" s="607"/>
      <c r="AD356" s="607"/>
      <c r="AE356" s="607"/>
      <c r="AF356" s="608"/>
      <c r="AG356" s="718"/>
      <c r="AH356" s="719"/>
      <c r="AI356" s="719"/>
      <c r="AJ356" s="719"/>
      <c r="AK356" s="719"/>
      <c r="AL356" s="719"/>
      <c r="AM356" s="720"/>
      <c r="AN356" s="727"/>
      <c r="AO356" s="500"/>
      <c r="AP356" s="500"/>
      <c r="AQ356" s="500"/>
      <c r="AR356" s="500"/>
      <c r="AS356" s="728"/>
      <c r="AT356" s="502"/>
      <c r="AU356" s="729"/>
      <c r="AV356" s="729"/>
      <c r="AW356" s="729"/>
      <c r="AX356" s="729"/>
      <c r="AY356" s="504"/>
      <c r="AZ356" s="584"/>
      <c r="BA356" s="585"/>
      <c r="BB356" s="585"/>
      <c r="BC356" s="585"/>
      <c r="BD356" s="585"/>
      <c r="BE356" s="586"/>
    </row>
    <row r="357" spans="1:63" s="63" customFormat="1" ht="15" customHeight="1">
      <c r="D357" s="448"/>
      <c r="E357" s="449"/>
      <c r="F357" s="449"/>
      <c r="G357" s="449"/>
      <c r="H357" s="449"/>
      <c r="I357" s="449"/>
      <c r="J357" s="449"/>
      <c r="K357" s="449"/>
      <c r="L357" s="449"/>
      <c r="M357" s="449"/>
      <c r="N357" s="449"/>
      <c r="O357" s="450"/>
      <c r="P357" s="634" t="s">
        <v>221</v>
      </c>
      <c r="Q357" s="635"/>
      <c r="R357" s="635"/>
      <c r="S357" s="635"/>
      <c r="T357" s="635"/>
      <c r="U357" s="635"/>
      <c r="V357" s="635"/>
      <c r="W357" s="635"/>
      <c r="X357" s="635"/>
      <c r="Y357" s="635"/>
      <c r="Z357" s="635"/>
      <c r="AA357" s="635"/>
      <c r="AB357" s="635"/>
      <c r="AC357" s="635"/>
      <c r="AD357" s="635"/>
      <c r="AE357" s="635"/>
      <c r="AF357" s="636"/>
      <c r="AG357" s="721"/>
      <c r="AH357" s="722"/>
      <c r="AI357" s="722"/>
      <c r="AJ357" s="722"/>
      <c r="AK357" s="722"/>
      <c r="AL357" s="722"/>
      <c r="AM357" s="723"/>
      <c r="AN357" s="727"/>
      <c r="AO357" s="500"/>
      <c r="AP357" s="500"/>
      <c r="AQ357" s="500"/>
      <c r="AR357" s="500"/>
      <c r="AS357" s="728"/>
      <c r="AT357" s="502"/>
      <c r="AU357" s="729"/>
      <c r="AV357" s="729"/>
      <c r="AW357" s="729"/>
      <c r="AX357" s="729"/>
      <c r="AY357" s="504"/>
      <c r="AZ357" s="584"/>
      <c r="BA357" s="585"/>
      <c r="BB357" s="585"/>
      <c r="BC357" s="585"/>
      <c r="BD357" s="585"/>
      <c r="BE357" s="586"/>
    </row>
    <row r="358" spans="1:63" s="63" customFormat="1" ht="15" customHeight="1">
      <c r="D358" s="445"/>
      <c r="E358" s="446"/>
      <c r="F358" s="446"/>
      <c r="G358" s="446"/>
      <c r="H358" s="446"/>
      <c r="I358" s="446"/>
      <c r="J358" s="446"/>
      <c r="K358" s="446"/>
      <c r="L358" s="446"/>
      <c r="M358" s="446"/>
      <c r="N358" s="446"/>
      <c r="O358" s="447"/>
      <c r="P358" s="603"/>
      <c r="Q358" s="604"/>
      <c r="R358" s="604"/>
      <c r="S358" s="604"/>
      <c r="T358" s="604"/>
      <c r="U358" s="604"/>
      <c r="V358" s="604"/>
      <c r="W358" s="604"/>
      <c r="X358" s="604"/>
      <c r="Y358" s="604"/>
      <c r="Z358" s="604"/>
      <c r="AA358" s="604"/>
      <c r="AB358" s="604"/>
      <c r="AC358" s="604"/>
      <c r="AD358" s="604"/>
      <c r="AE358" s="604"/>
      <c r="AF358" s="605"/>
      <c r="AG358" s="715"/>
      <c r="AH358" s="716"/>
      <c r="AI358" s="716"/>
      <c r="AJ358" s="716"/>
      <c r="AK358" s="716"/>
      <c r="AL358" s="716"/>
      <c r="AM358" s="717"/>
      <c r="AN358" s="724"/>
      <c r="AO358" s="725"/>
      <c r="AP358" s="725"/>
      <c r="AQ358" s="725"/>
      <c r="AR358" s="725"/>
      <c r="AS358" s="726"/>
      <c r="AT358" s="317"/>
      <c r="AU358" s="318"/>
      <c r="AV358" s="318"/>
      <c r="AW358" s="318"/>
      <c r="AX358" s="318"/>
      <c r="AY358" s="319"/>
      <c r="AZ358" s="430">
        <f>AN358*AT358</f>
        <v>0</v>
      </c>
      <c r="BA358" s="431"/>
      <c r="BB358" s="431"/>
      <c r="BC358" s="431"/>
      <c r="BD358" s="431"/>
      <c r="BE358" s="432"/>
    </row>
    <row r="359" spans="1:63" s="63" customFormat="1" ht="15" customHeight="1">
      <c r="D359" s="475"/>
      <c r="E359" s="476"/>
      <c r="F359" s="476"/>
      <c r="G359" s="476"/>
      <c r="H359" s="476"/>
      <c r="I359" s="476"/>
      <c r="J359" s="476"/>
      <c r="K359" s="476"/>
      <c r="L359" s="476"/>
      <c r="M359" s="476"/>
      <c r="N359" s="476"/>
      <c r="O359" s="477"/>
      <c r="P359" s="606"/>
      <c r="Q359" s="607"/>
      <c r="R359" s="607"/>
      <c r="S359" s="607"/>
      <c r="T359" s="607"/>
      <c r="U359" s="607"/>
      <c r="V359" s="607"/>
      <c r="W359" s="607"/>
      <c r="X359" s="607"/>
      <c r="Y359" s="607"/>
      <c r="Z359" s="607"/>
      <c r="AA359" s="607"/>
      <c r="AB359" s="607"/>
      <c r="AC359" s="607"/>
      <c r="AD359" s="607"/>
      <c r="AE359" s="607"/>
      <c r="AF359" s="608"/>
      <c r="AG359" s="718"/>
      <c r="AH359" s="719"/>
      <c r="AI359" s="719"/>
      <c r="AJ359" s="719"/>
      <c r="AK359" s="719"/>
      <c r="AL359" s="719"/>
      <c r="AM359" s="720"/>
      <c r="AN359" s="727"/>
      <c r="AO359" s="500"/>
      <c r="AP359" s="500"/>
      <c r="AQ359" s="500"/>
      <c r="AR359" s="500"/>
      <c r="AS359" s="728"/>
      <c r="AT359" s="502"/>
      <c r="AU359" s="729"/>
      <c r="AV359" s="729"/>
      <c r="AW359" s="729"/>
      <c r="AX359" s="729"/>
      <c r="AY359" s="504"/>
      <c r="AZ359" s="584"/>
      <c r="BA359" s="585"/>
      <c r="BB359" s="585"/>
      <c r="BC359" s="585"/>
      <c r="BD359" s="585"/>
      <c r="BE359" s="586"/>
    </row>
    <row r="360" spans="1:63" s="63" customFormat="1" ht="15" customHeight="1">
      <c r="D360" s="448"/>
      <c r="E360" s="449"/>
      <c r="F360" s="449"/>
      <c r="G360" s="449"/>
      <c r="H360" s="449"/>
      <c r="I360" s="449"/>
      <c r="J360" s="449"/>
      <c r="K360" s="449"/>
      <c r="L360" s="449"/>
      <c r="M360" s="449"/>
      <c r="N360" s="449"/>
      <c r="O360" s="450"/>
      <c r="P360" s="634" t="s">
        <v>220</v>
      </c>
      <c r="Q360" s="635"/>
      <c r="R360" s="635"/>
      <c r="S360" s="635"/>
      <c r="T360" s="635"/>
      <c r="U360" s="635"/>
      <c r="V360" s="635"/>
      <c r="W360" s="635"/>
      <c r="X360" s="635"/>
      <c r="Y360" s="635"/>
      <c r="Z360" s="635"/>
      <c r="AA360" s="635"/>
      <c r="AB360" s="635"/>
      <c r="AC360" s="635"/>
      <c r="AD360" s="635"/>
      <c r="AE360" s="635"/>
      <c r="AF360" s="636"/>
      <c r="AG360" s="721"/>
      <c r="AH360" s="722"/>
      <c r="AI360" s="722"/>
      <c r="AJ360" s="722"/>
      <c r="AK360" s="722"/>
      <c r="AL360" s="722"/>
      <c r="AM360" s="723"/>
      <c r="AN360" s="727"/>
      <c r="AO360" s="500"/>
      <c r="AP360" s="500"/>
      <c r="AQ360" s="500"/>
      <c r="AR360" s="500"/>
      <c r="AS360" s="728"/>
      <c r="AT360" s="502"/>
      <c r="AU360" s="729"/>
      <c r="AV360" s="729"/>
      <c r="AW360" s="729"/>
      <c r="AX360" s="729"/>
      <c r="AY360" s="504"/>
      <c r="AZ360" s="584"/>
      <c r="BA360" s="585"/>
      <c r="BB360" s="585"/>
      <c r="BC360" s="585"/>
      <c r="BD360" s="585"/>
      <c r="BE360" s="586"/>
    </row>
    <row r="361" spans="1:63" s="63" customFormat="1" ht="15" customHeight="1">
      <c r="D361" s="94"/>
      <c r="E361" s="94"/>
      <c r="F361" s="94"/>
      <c r="G361" s="94"/>
      <c r="H361" s="94"/>
      <c r="I361" s="94"/>
      <c r="J361" s="94"/>
      <c r="K361" s="94"/>
      <c r="L361" s="94"/>
      <c r="M361" s="94"/>
      <c r="N361" s="94"/>
      <c r="O361" s="94"/>
      <c r="P361" s="95"/>
      <c r="Q361" s="95"/>
      <c r="R361" s="95"/>
      <c r="S361" s="95"/>
      <c r="T361" s="95"/>
      <c r="U361" s="95"/>
      <c r="V361" s="95"/>
      <c r="W361" s="329" t="s">
        <v>54</v>
      </c>
      <c r="X361" s="330"/>
      <c r="Y361" s="330"/>
      <c r="Z361" s="330"/>
      <c r="AA361" s="330"/>
      <c r="AB361" s="331"/>
      <c r="AC361" s="637">
        <v>3</v>
      </c>
      <c r="AD361" s="638"/>
      <c r="AE361" s="638"/>
      <c r="AF361" s="639"/>
      <c r="AG361" s="275" t="s">
        <v>26</v>
      </c>
      <c r="AH361" s="276"/>
      <c r="AI361" s="329" t="s">
        <v>222</v>
      </c>
      <c r="AJ361" s="330"/>
      <c r="AK361" s="330"/>
      <c r="AL361" s="330"/>
      <c r="AM361" s="330"/>
      <c r="AN361" s="330"/>
      <c r="AO361" s="330"/>
      <c r="AP361" s="330"/>
      <c r="AQ361" s="330"/>
      <c r="AR361" s="330"/>
      <c r="AS361" s="330"/>
      <c r="AT361" s="331"/>
      <c r="AU361" s="465">
        <f>SUM(AZ346:BE360)</f>
        <v>420</v>
      </c>
      <c r="AV361" s="466"/>
      <c r="AW361" s="466"/>
      <c r="AX361" s="466"/>
      <c r="AY361" s="466"/>
      <c r="AZ361" s="466"/>
      <c r="BA361" s="466"/>
      <c r="BB361" s="466"/>
      <c r="BC361" s="466"/>
      <c r="BD361" s="466"/>
      <c r="BE361" s="467"/>
    </row>
    <row r="362" spans="1:63" s="63" customFormat="1" ht="3.75" customHeight="1">
      <c r="D362" s="94"/>
      <c r="E362" s="94"/>
      <c r="F362" s="94"/>
      <c r="G362" s="94"/>
      <c r="H362" s="94"/>
      <c r="I362" s="94"/>
      <c r="J362" s="94"/>
      <c r="K362" s="94"/>
      <c r="L362" s="94"/>
      <c r="M362" s="94"/>
      <c r="N362" s="94"/>
      <c r="O362" s="94"/>
      <c r="P362" s="95"/>
      <c r="Q362" s="95"/>
      <c r="R362" s="95"/>
      <c r="S362" s="95"/>
      <c r="T362" s="95"/>
      <c r="U362" s="95"/>
      <c r="V362" s="95"/>
      <c r="W362" s="332"/>
      <c r="X362" s="333"/>
      <c r="Y362" s="333"/>
      <c r="Z362" s="333"/>
      <c r="AA362" s="333"/>
      <c r="AB362" s="334"/>
      <c r="AC362" s="640"/>
      <c r="AD362" s="641"/>
      <c r="AE362" s="641"/>
      <c r="AF362" s="642"/>
      <c r="AG362" s="646"/>
      <c r="AH362" s="647"/>
      <c r="AI362" s="332"/>
      <c r="AJ362" s="333"/>
      <c r="AK362" s="333"/>
      <c r="AL362" s="333"/>
      <c r="AM362" s="333"/>
      <c r="AN362" s="333"/>
      <c r="AO362" s="333"/>
      <c r="AP362" s="333"/>
      <c r="AQ362" s="333"/>
      <c r="AR362" s="333"/>
      <c r="AS362" s="333"/>
      <c r="AT362" s="334"/>
      <c r="AU362" s="468"/>
      <c r="AV362" s="469"/>
      <c r="AW362" s="469"/>
      <c r="AX362" s="469"/>
      <c r="AY362" s="469"/>
      <c r="AZ362" s="469"/>
      <c r="BA362" s="469"/>
      <c r="BB362" s="469"/>
      <c r="BC362" s="469"/>
      <c r="BD362" s="469"/>
      <c r="BE362" s="470"/>
    </row>
    <row r="363" spans="1:63" ht="15" customHeight="1">
      <c r="D363" s="96"/>
      <c r="E363" s="96"/>
      <c r="F363" s="96"/>
      <c r="G363" s="96"/>
      <c r="H363" s="96"/>
      <c r="I363" s="96"/>
      <c r="J363" s="96"/>
      <c r="K363" s="96"/>
      <c r="L363" s="96"/>
      <c r="M363" s="96"/>
      <c r="N363" s="96"/>
      <c r="O363" s="96"/>
      <c r="P363" s="96"/>
      <c r="Q363" s="96"/>
      <c r="R363" s="96"/>
      <c r="S363" s="96"/>
      <c r="T363" s="96"/>
      <c r="U363" s="96"/>
      <c r="V363" s="96"/>
      <c r="W363" s="335"/>
      <c r="X363" s="336"/>
      <c r="Y363" s="336"/>
      <c r="Z363" s="336"/>
      <c r="AA363" s="336"/>
      <c r="AB363" s="337"/>
      <c r="AC363" s="643"/>
      <c r="AD363" s="644"/>
      <c r="AE363" s="644"/>
      <c r="AF363" s="645"/>
      <c r="AG363" s="277"/>
      <c r="AH363" s="278"/>
      <c r="AI363" s="335"/>
      <c r="AJ363" s="336"/>
      <c r="AK363" s="336"/>
      <c r="AL363" s="336"/>
      <c r="AM363" s="336"/>
      <c r="AN363" s="336"/>
      <c r="AO363" s="336"/>
      <c r="AP363" s="336"/>
      <c r="AQ363" s="336"/>
      <c r="AR363" s="336"/>
      <c r="AS363" s="336"/>
      <c r="AT363" s="337"/>
      <c r="AU363" s="471"/>
      <c r="AV363" s="472"/>
      <c r="AW363" s="472"/>
      <c r="AX363" s="472"/>
      <c r="AY363" s="472"/>
      <c r="AZ363" s="472"/>
      <c r="BA363" s="472"/>
      <c r="BB363" s="472"/>
      <c r="BC363" s="472"/>
      <c r="BD363" s="472"/>
      <c r="BE363" s="473"/>
    </row>
    <row r="364" spans="1:63" s="63" customFormat="1" ht="12" customHeight="1">
      <c r="A364" s="2"/>
      <c r="C364" s="76" t="s">
        <v>223</v>
      </c>
      <c r="D364" s="21"/>
      <c r="E364" s="21"/>
      <c r="F364" s="21"/>
      <c r="G364" s="21"/>
      <c r="H364" s="21"/>
      <c r="I364" s="21"/>
      <c r="J364" s="21"/>
      <c r="K364" s="21"/>
      <c r="L364" s="21"/>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row>
    <row r="365" spans="1:63" ht="15" customHeight="1">
      <c r="D365" s="347" t="s">
        <v>148</v>
      </c>
      <c r="E365" s="526"/>
      <c r="F365" s="526"/>
      <c r="G365" s="526"/>
      <c r="H365" s="526"/>
      <c r="I365" s="526"/>
      <c r="J365" s="527"/>
      <c r="K365" s="329" t="s">
        <v>224</v>
      </c>
      <c r="L365" s="330"/>
      <c r="M365" s="330"/>
      <c r="N365" s="330"/>
      <c r="O365" s="330"/>
      <c r="P365" s="330"/>
      <c r="Q365" s="330"/>
      <c r="R365" s="330"/>
      <c r="S365" s="330"/>
      <c r="T365" s="330"/>
      <c r="U365" s="330"/>
      <c r="V365" s="330"/>
      <c r="W365" s="330"/>
      <c r="X365" s="330"/>
      <c r="Y365" s="330"/>
      <c r="Z365" s="330"/>
      <c r="AA365" s="331"/>
      <c r="AB365" s="347" t="s">
        <v>148</v>
      </c>
      <c r="AC365" s="526"/>
      <c r="AD365" s="526"/>
      <c r="AE365" s="526"/>
      <c r="AF365" s="526"/>
      <c r="AG365" s="526"/>
      <c r="AH365" s="527"/>
      <c r="AI365" s="329" t="s">
        <v>219</v>
      </c>
      <c r="AJ365" s="330"/>
      <c r="AK365" s="330"/>
      <c r="AL365" s="330"/>
      <c r="AM365" s="330"/>
      <c r="AN365" s="330"/>
      <c r="AO365" s="330"/>
      <c r="AP365" s="330"/>
      <c r="AQ365" s="330"/>
      <c r="AR365" s="330"/>
      <c r="AS365" s="330"/>
      <c r="AT365" s="330"/>
      <c r="AU365" s="330"/>
      <c r="AV365" s="330"/>
      <c r="AW365" s="330"/>
      <c r="AX365" s="330"/>
      <c r="AY365" s="331"/>
      <c r="AZ365" s="97"/>
      <c r="BA365" s="97"/>
      <c r="BB365" s="97"/>
      <c r="BC365" s="97"/>
      <c r="BD365" s="97"/>
      <c r="BE365" s="97"/>
      <c r="BF365" s="97"/>
      <c r="BG365" s="97"/>
      <c r="BH365" s="97"/>
      <c r="BI365" s="97"/>
    </row>
    <row r="366" spans="1:63" ht="15" customHeight="1">
      <c r="D366" s="528"/>
      <c r="E366" s="529"/>
      <c r="F366" s="529"/>
      <c r="G366" s="529"/>
      <c r="H366" s="529"/>
      <c r="I366" s="529"/>
      <c r="J366" s="530"/>
      <c r="K366" s="332"/>
      <c r="L366" s="333"/>
      <c r="M366" s="333"/>
      <c r="N366" s="333"/>
      <c r="O366" s="333"/>
      <c r="P366" s="333"/>
      <c r="Q366" s="333"/>
      <c r="R366" s="333"/>
      <c r="S366" s="333"/>
      <c r="T366" s="333"/>
      <c r="U366" s="333"/>
      <c r="V366" s="333"/>
      <c r="W366" s="333"/>
      <c r="X366" s="333"/>
      <c r="Y366" s="333"/>
      <c r="Z366" s="333"/>
      <c r="AA366" s="334"/>
      <c r="AB366" s="528"/>
      <c r="AC366" s="529"/>
      <c r="AD366" s="529"/>
      <c r="AE366" s="529"/>
      <c r="AF366" s="529"/>
      <c r="AG366" s="529"/>
      <c r="AH366" s="530"/>
      <c r="AI366" s="332"/>
      <c r="AJ366" s="333"/>
      <c r="AK366" s="333"/>
      <c r="AL366" s="333"/>
      <c r="AM366" s="333"/>
      <c r="AN366" s="333"/>
      <c r="AO366" s="333"/>
      <c r="AP366" s="333"/>
      <c r="AQ366" s="333"/>
      <c r="AR366" s="333"/>
      <c r="AS366" s="333"/>
      <c r="AT366" s="333"/>
      <c r="AU366" s="333"/>
      <c r="AV366" s="333"/>
      <c r="AW366" s="333"/>
      <c r="AX366" s="333"/>
      <c r="AY366" s="334"/>
      <c r="AZ366" s="97"/>
      <c r="BA366" s="97"/>
      <c r="BB366" s="97"/>
      <c r="BC366" s="97"/>
      <c r="BD366" s="97"/>
      <c r="BE366" s="97"/>
      <c r="BF366" s="97"/>
      <c r="BG366" s="97"/>
      <c r="BH366" s="97"/>
      <c r="BI366" s="97"/>
    </row>
    <row r="367" spans="1:63" ht="15" customHeight="1">
      <c r="D367" s="531"/>
      <c r="E367" s="532"/>
      <c r="F367" s="532"/>
      <c r="G367" s="532"/>
      <c r="H367" s="532"/>
      <c r="I367" s="532"/>
      <c r="J367" s="533"/>
      <c r="K367" s="335"/>
      <c r="L367" s="336"/>
      <c r="M367" s="336"/>
      <c r="N367" s="336"/>
      <c r="O367" s="336"/>
      <c r="P367" s="336"/>
      <c r="Q367" s="336"/>
      <c r="R367" s="336"/>
      <c r="S367" s="336"/>
      <c r="T367" s="336"/>
      <c r="U367" s="336"/>
      <c r="V367" s="336"/>
      <c r="W367" s="336"/>
      <c r="X367" s="336"/>
      <c r="Y367" s="336"/>
      <c r="Z367" s="336"/>
      <c r="AA367" s="337"/>
      <c r="AB367" s="531"/>
      <c r="AC367" s="532"/>
      <c r="AD367" s="532"/>
      <c r="AE367" s="532"/>
      <c r="AF367" s="532"/>
      <c r="AG367" s="532"/>
      <c r="AH367" s="533"/>
      <c r="AI367" s="335"/>
      <c r="AJ367" s="336"/>
      <c r="AK367" s="336"/>
      <c r="AL367" s="336"/>
      <c r="AM367" s="336"/>
      <c r="AN367" s="336"/>
      <c r="AO367" s="336"/>
      <c r="AP367" s="336"/>
      <c r="AQ367" s="336"/>
      <c r="AR367" s="336"/>
      <c r="AS367" s="336"/>
      <c r="AT367" s="336"/>
      <c r="AU367" s="336"/>
      <c r="AV367" s="336"/>
      <c r="AW367" s="336"/>
      <c r="AX367" s="336"/>
      <c r="AY367" s="337"/>
      <c r="AZ367" s="97"/>
      <c r="BA367" s="97"/>
      <c r="BB367" s="97"/>
      <c r="BC367" s="97"/>
      <c r="BD367" s="97"/>
      <c r="BE367" s="97"/>
      <c r="BF367" s="97"/>
      <c r="BG367" s="97"/>
      <c r="BH367" s="97"/>
      <c r="BI367" s="97"/>
    </row>
    <row r="368" spans="1:63" ht="15" customHeight="1">
      <c r="D368" s="173"/>
      <c r="E368" s="174"/>
      <c r="F368" s="174"/>
      <c r="G368" s="174"/>
      <c r="H368" s="174"/>
      <c r="I368" s="174"/>
      <c r="J368" s="174"/>
      <c r="K368" s="603" t="s">
        <v>390</v>
      </c>
      <c r="L368" s="604"/>
      <c r="M368" s="604"/>
      <c r="N368" s="604"/>
      <c r="O368" s="604"/>
      <c r="P368" s="604"/>
      <c r="Q368" s="604"/>
      <c r="R368" s="604"/>
      <c r="S368" s="604"/>
      <c r="T368" s="604"/>
      <c r="U368" s="604"/>
      <c r="V368" s="604"/>
      <c r="W368" s="604"/>
      <c r="X368" s="604"/>
      <c r="Y368" s="604"/>
      <c r="Z368" s="604"/>
      <c r="AA368" s="605"/>
      <c r="AB368" s="173"/>
      <c r="AC368" s="174"/>
      <c r="AD368" s="174"/>
      <c r="AE368" s="174"/>
      <c r="AF368" s="174"/>
      <c r="AG368" s="174"/>
      <c r="AH368" s="174"/>
      <c r="AI368" s="603"/>
      <c r="AJ368" s="604"/>
      <c r="AK368" s="604"/>
      <c r="AL368" s="604"/>
      <c r="AM368" s="604"/>
      <c r="AN368" s="604"/>
      <c r="AO368" s="604"/>
      <c r="AP368" s="604"/>
      <c r="AQ368" s="604"/>
      <c r="AR368" s="604"/>
      <c r="AS368" s="604"/>
      <c r="AT368" s="604"/>
      <c r="AU368" s="604"/>
      <c r="AV368" s="604"/>
      <c r="AW368" s="604"/>
      <c r="AX368" s="604"/>
      <c r="AY368" s="605"/>
      <c r="AZ368" s="98"/>
      <c r="BA368" s="98"/>
      <c r="BB368" s="98"/>
      <c r="BC368" s="98"/>
      <c r="BD368" s="98"/>
      <c r="BE368" s="98"/>
      <c r="BF368" s="98"/>
      <c r="BG368" s="98"/>
      <c r="BH368" s="98"/>
      <c r="BI368" s="98"/>
    </row>
    <row r="369" spans="1:63" ht="15" customHeight="1">
      <c r="D369" s="175"/>
      <c r="E369" s="176"/>
      <c r="F369" s="176"/>
      <c r="G369" s="176"/>
      <c r="H369" s="176"/>
      <c r="I369" s="176"/>
      <c r="J369" s="176"/>
      <c r="K369" s="606"/>
      <c r="L369" s="607"/>
      <c r="M369" s="607"/>
      <c r="N369" s="607"/>
      <c r="O369" s="607"/>
      <c r="P369" s="607"/>
      <c r="Q369" s="607"/>
      <c r="R369" s="607"/>
      <c r="S369" s="607"/>
      <c r="T369" s="607"/>
      <c r="U369" s="607"/>
      <c r="V369" s="607"/>
      <c r="W369" s="607"/>
      <c r="X369" s="607"/>
      <c r="Y369" s="607"/>
      <c r="Z369" s="607"/>
      <c r="AA369" s="608"/>
      <c r="AB369" s="175"/>
      <c r="AC369" s="176"/>
      <c r="AD369" s="176"/>
      <c r="AE369" s="176"/>
      <c r="AF369" s="176"/>
      <c r="AG369" s="176"/>
      <c r="AH369" s="176"/>
      <c r="AI369" s="606"/>
      <c r="AJ369" s="607"/>
      <c r="AK369" s="607"/>
      <c r="AL369" s="607"/>
      <c r="AM369" s="607"/>
      <c r="AN369" s="607"/>
      <c r="AO369" s="607"/>
      <c r="AP369" s="607"/>
      <c r="AQ369" s="607"/>
      <c r="AR369" s="607"/>
      <c r="AS369" s="607"/>
      <c r="AT369" s="607"/>
      <c r="AU369" s="607"/>
      <c r="AV369" s="607"/>
      <c r="AW369" s="607"/>
      <c r="AX369" s="607"/>
      <c r="AY369" s="608"/>
      <c r="AZ369" s="98"/>
      <c r="BA369" s="98"/>
      <c r="BB369" s="98"/>
      <c r="BC369" s="98"/>
      <c r="BD369" s="98"/>
      <c r="BE369" s="98"/>
      <c r="BF369" s="98"/>
      <c r="BG369" s="98"/>
      <c r="BH369" s="98"/>
      <c r="BI369" s="98"/>
    </row>
    <row r="370" spans="1:63" ht="15" customHeight="1">
      <c r="D370" s="177"/>
      <c r="E370" s="178"/>
      <c r="F370" s="178"/>
      <c r="G370" s="178"/>
      <c r="H370" s="178"/>
      <c r="I370" s="178"/>
      <c r="J370" s="178"/>
      <c r="K370" s="634" t="s">
        <v>220</v>
      </c>
      <c r="L370" s="635"/>
      <c r="M370" s="635"/>
      <c r="N370" s="635"/>
      <c r="O370" s="635"/>
      <c r="P370" s="635"/>
      <c r="Q370" s="635"/>
      <c r="R370" s="635"/>
      <c r="S370" s="635"/>
      <c r="T370" s="635"/>
      <c r="U370" s="635"/>
      <c r="V370" s="635"/>
      <c r="W370" s="635"/>
      <c r="X370" s="635"/>
      <c r="Y370" s="635"/>
      <c r="Z370" s="635"/>
      <c r="AA370" s="636"/>
      <c r="AB370" s="177"/>
      <c r="AC370" s="178"/>
      <c r="AD370" s="178"/>
      <c r="AE370" s="178"/>
      <c r="AF370" s="178"/>
      <c r="AG370" s="178"/>
      <c r="AH370" s="178"/>
      <c r="AI370" s="634" t="s">
        <v>221</v>
      </c>
      <c r="AJ370" s="635"/>
      <c r="AK370" s="635"/>
      <c r="AL370" s="635"/>
      <c r="AM370" s="635"/>
      <c r="AN370" s="635"/>
      <c r="AO370" s="635"/>
      <c r="AP370" s="635"/>
      <c r="AQ370" s="635"/>
      <c r="AR370" s="635"/>
      <c r="AS370" s="635"/>
      <c r="AT370" s="635"/>
      <c r="AU370" s="635"/>
      <c r="AV370" s="635"/>
      <c r="AW370" s="635"/>
      <c r="AX370" s="635"/>
      <c r="AY370" s="636"/>
      <c r="AZ370" s="99"/>
      <c r="BA370" s="99"/>
      <c r="BB370" s="99"/>
      <c r="BC370" s="99"/>
      <c r="BD370" s="99"/>
      <c r="BE370" s="99"/>
      <c r="BF370" s="99"/>
      <c r="BG370" s="99"/>
      <c r="BH370" s="99"/>
      <c r="BI370" s="99"/>
    </row>
    <row r="371" spans="1:63" ht="15" customHeight="1">
      <c r="D371" s="173"/>
      <c r="E371" s="174"/>
      <c r="F371" s="174"/>
      <c r="G371" s="174"/>
      <c r="H371" s="174"/>
      <c r="I371" s="174"/>
      <c r="J371" s="174"/>
      <c r="K371" s="603"/>
      <c r="L371" s="604"/>
      <c r="M371" s="604"/>
      <c r="N371" s="604"/>
      <c r="O371" s="604"/>
      <c r="P371" s="604"/>
      <c r="Q371" s="604"/>
      <c r="R371" s="604"/>
      <c r="S371" s="604"/>
      <c r="T371" s="604"/>
      <c r="U371" s="604"/>
      <c r="V371" s="604"/>
      <c r="W371" s="604"/>
      <c r="X371" s="604"/>
      <c r="Y371" s="604"/>
      <c r="Z371" s="604"/>
      <c r="AA371" s="605"/>
      <c r="AB371" s="173"/>
      <c r="AC371" s="174"/>
      <c r="AD371" s="174"/>
      <c r="AE371" s="174"/>
      <c r="AF371" s="174"/>
      <c r="AG371" s="174"/>
      <c r="AH371" s="174"/>
      <c r="AI371" s="603"/>
      <c r="AJ371" s="604"/>
      <c r="AK371" s="604"/>
      <c r="AL371" s="604"/>
      <c r="AM371" s="604"/>
      <c r="AN371" s="604"/>
      <c r="AO371" s="604"/>
      <c r="AP371" s="604"/>
      <c r="AQ371" s="604"/>
      <c r="AR371" s="604"/>
      <c r="AS371" s="604"/>
      <c r="AT371" s="604"/>
      <c r="AU371" s="604"/>
      <c r="AV371" s="604"/>
      <c r="AW371" s="604"/>
      <c r="AX371" s="604"/>
      <c r="AY371" s="605"/>
      <c r="AZ371" s="98"/>
      <c r="BA371" s="98"/>
      <c r="BB371" s="98"/>
      <c r="BC371" s="98"/>
      <c r="BD371" s="98"/>
      <c r="BE371" s="98"/>
      <c r="BF371" s="98"/>
      <c r="BG371" s="98"/>
      <c r="BH371" s="98"/>
      <c r="BI371" s="98"/>
    </row>
    <row r="372" spans="1:63" ht="15" customHeight="1">
      <c r="D372" s="175"/>
      <c r="E372" s="176"/>
      <c r="F372" s="176"/>
      <c r="G372" s="176"/>
      <c r="H372" s="176"/>
      <c r="I372" s="176"/>
      <c r="J372" s="176"/>
      <c r="K372" s="606"/>
      <c r="L372" s="607"/>
      <c r="M372" s="607"/>
      <c r="N372" s="607"/>
      <c r="O372" s="607"/>
      <c r="P372" s="607"/>
      <c r="Q372" s="607"/>
      <c r="R372" s="607"/>
      <c r="S372" s="607"/>
      <c r="T372" s="607"/>
      <c r="U372" s="607"/>
      <c r="V372" s="607"/>
      <c r="W372" s="607"/>
      <c r="X372" s="607"/>
      <c r="Y372" s="607"/>
      <c r="Z372" s="607"/>
      <c r="AA372" s="608"/>
      <c r="AB372" s="175"/>
      <c r="AC372" s="176"/>
      <c r="AD372" s="176"/>
      <c r="AE372" s="176"/>
      <c r="AF372" s="176"/>
      <c r="AG372" s="176"/>
      <c r="AH372" s="176"/>
      <c r="AI372" s="606"/>
      <c r="AJ372" s="607"/>
      <c r="AK372" s="607"/>
      <c r="AL372" s="607"/>
      <c r="AM372" s="607"/>
      <c r="AN372" s="607"/>
      <c r="AO372" s="607"/>
      <c r="AP372" s="607"/>
      <c r="AQ372" s="607"/>
      <c r="AR372" s="607"/>
      <c r="AS372" s="607"/>
      <c r="AT372" s="607"/>
      <c r="AU372" s="607"/>
      <c r="AV372" s="607"/>
      <c r="AW372" s="607"/>
      <c r="AX372" s="607"/>
      <c r="AY372" s="608"/>
      <c r="AZ372" s="98"/>
      <c r="BA372" s="98"/>
      <c r="BB372" s="98"/>
      <c r="BC372" s="98"/>
      <c r="BD372" s="98"/>
      <c r="BE372" s="98"/>
      <c r="BF372" s="98"/>
      <c r="BG372" s="98"/>
      <c r="BH372" s="98"/>
      <c r="BI372" s="98"/>
    </row>
    <row r="373" spans="1:63" ht="15" customHeight="1">
      <c r="D373" s="177"/>
      <c r="E373" s="178"/>
      <c r="F373" s="178"/>
      <c r="G373" s="178"/>
      <c r="H373" s="178"/>
      <c r="I373" s="178"/>
      <c r="J373" s="178"/>
      <c r="K373" s="634" t="s">
        <v>220</v>
      </c>
      <c r="L373" s="635"/>
      <c r="M373" s="635"/>
      <c r="N373" s="635"/>
      <c r="O373" s="635"/>
      <c r="P373" s="635"/>
      <c r="Q373" s="635"/>
      <c r="R373" s="635"/>
      <c r="S373" s="635"/>
      <c r="T373" s="635"/>
      <c r="U373" s="635"/>
      <c r="V373" s="635"/>
      <c r="W373" s="635"/>
      <c r="X373" s="635"/>
      <c r="Y373" s="635"/>
      <c r="Z373" s="635"/>
      <c r="AA373" s="636"/>
      <c r="AB373" s="177"/>
      <c r="AC373" s="178"/>
      <c r="AD373" s="178"/>
      <c r="AE373" s="178"/>
      <c r="AF373" s="178"/>
      <c r="AG373" s="178"/>
      <c r="AH373" s="178"/>
      <c r="AI373" s="634" t="s">
        <v>221</v>
      </c>
      <c r="AJ373" s="635"/>
      <c r="AK373" s="635"/>
      <c r="AL373" s="635"/>
      <c r="AM373" s="635"/>
      <c r="AN373" s="635"/>
      <c r="AO373" s="635"/>
      <c r="AP373" s="635"/>
      <c r="AQ373" s="635"/>
      <c r="AR373" s="635"/>
      <c r="AS373" s="635"/>
      <c r="AT373" s="635"/>
      <c r="AU373" s="635"/>
      <c r="AV373" s="635"/>
      <c r="AW373" s="635"/>
      <c r="AX373" s="635"/>
      <c r="AY373" s="636"/>
      <c r="AZ373" s="99"/>
      <c r="BA373" s="99"/>
      <c r="BB373" s="99"/>
      <c r="BC373" s="99"/>
      <c r="BD373" s="99"/>
      <c r="BE373" s="99"/>
      <c r="BF373" s="99"/>
      <c r="BG373" s="99"/>
      <c r="BH373" s="99"/>
      <c r="BI373" s="99"/>
    </row>
    <row r="374" spans="1:63" ht="15" customHeight="1">
      <c r="D374" s="176"/>
      <c r="E374" s="176"/>
      <c r="F374" s="176"/>
      <c r="G374" s="176"/>
      <c r="H374" s="176"/>
      <c r="I374" s="176"/>
      <c r="J374" s="176"/>
      <c r="K374" s="95"/>
      <c r="L374" s="95"/>
      <c r="M374" s="95"/>
      <c r="N374" s="95"/>
      <c r="O374" s="95"/>
      <c r="P374" s="95"/>
      <c r="Q374" s="95"/>
      <c r="R374" s="95"/>
      <c r="S374" s="95"/>
      <c r="T374" s="95"/>
      <c r="U374" s="95"/>
      <c r="V374" s="95"/>
      <c r="W374" s="95"/>
      <c r="X374" s="95"/>
      <c r="Y374" s="95"/>
      <c r="Z374" s="95"/>
      <c r="AA374" s="95"/>
      <c r="AB374" s="176"/>
      <c r="AC374" s="176"/>
      <c r="AD374" s="176"/>
      <c r="AE374" s="176"/>
      <c r="AF374" s="176"/>
      <c r="AG374" s="176"/>
      <c r="AH374" s="176"/>
      <c r="AI374" s="95"/>
      <c r="AJ374" s="95"/>
      <c r="AK374" s="95"/>
      <c r="AL374" s="95"/>
      <c r="AM374" s="95"/>
      <c r="AN374" s="329" t="s">
        <v>54</v>
      </c>
      <c r="AO374" s="330"/>
      <c r="AP374" s="330"/>
      <c r="AQ374" s="330"/>
      <c r="AR374" s="330"/>
      <c r="AS374" s="331"/>
      <c r="AT374" s="637">
        <v>1</v>
      </c>
      <c r="AU374" s="638"/>
      <c r="AV374" s="638"/>
      <c r="AW374" s="639"/>
      <c r="AX374" s="275" t="s">
        <v>26</v>
      </c>
      <c r="AY374" s="276"/>
      <c r="AZ374" s="99"/>
      <c r="BA374" s="99"/>
      <c r="BB374" s="99"/>
      <c r="BC374" s="99"/>
      <c r="BD374" s="99"/>
      <c r="BE374" s="99"/>
      <c r="BF374" s="99"/>
      <c r="BG374" s="99"/>
      <c r="BH374" s="99"/>
      <c r="BI374" s="99"/>
    </row>
    <row r="375" spans="1:63" ht="8.25" customHeight="1">
      <c r="D375" s="176"/>
      <c r="E375" s="176"/>
      <c r="F375" s="176"/>
      <c r="G375" s="176"/>
      <c r="H375" s="176"/>
      <c r="I375" s="176"/>
      <c r="J375" s="176"/>
      <c r="K375" s="95"/>
      <c r="L375" s="95"/>
      <c r="M375" s="95"/>
      <c r="N375" s="95"/>
      <c r="O375" s="95"/>
      <c r="P375" s="95"/>
      <c r="Q375" s="95"/>
      <c r="R375" s="95"/>
      <c r="S375" s="95"/>
      <c r="T375" s="95"/>
      <c r="U375" s="95"/>
      <c r="V375" s="95"/>
      <c r="W375" s="95"/>
      <c r="X375" s="95"/>
      <c r="Y375" s="95"/>
      <c r="Z375" s="95"/>
      <c r="AA375" s="95"/>
      <c r="AB375" s="176"/>
      <c r="AC375" s="176"/>
      <c r="AD375" s="176"/>
      <c r="AE375" s="176"/>
      <c r="AF375" s="176"/>
      <c r="AG375" s="176"/>
      <c r="AH375" s="176"/>
      <c r="AI375" s="95"/>
      <c r="AJ375" s="95"/>
      <c r="AK375" s="95"/>
      <c r="AL375" s="95"/>
      <c r="AM375" s="95"/>
      <c r="AN375" s="332"/>
      <c r="AO375" s="333"/>
      <c r="AP375" s="333"/>
      <c r="AQ375" s="333"/>
      <c r="AR375" s="333"/>
      <c r="AS375" s="334"/>
      <c r="AT375" s="640"/>
      <c r="AU375" s="641"/>
      <c r="AV375" s="641"/>
      <c r="AW375" s="642"/>
      <c r="AX375" s="646"/>
      <c r="AY375" s="647"/>
      <c r="AZ375" s="99"/>
      <c r="BA375" s="99"/>
      <c r="BB375" s="99"/>
      <c r="BC375" s="99"/>
      <c r="BD375" s="99"/>
      <c r="BE375" s="99"/>
      <c r="BF375" s="99"/>
      <c r="BG375" s="99"/>
      <c r="BH375" s="99"/>
      <c r="BI375" s="99"/>
    </row>
    <row r="376" spans="1:63" ht="6.75" customHeight="1">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72"/>
      <c r="AB376" s="72"/>
      <c r="AC376" s="72"/>
      <c r="AD376" s="72"/>
      <c r="AE376" s="72"/>
      <c r="AF376" s="72"/>
      <c r="AG376" s="100"/>
      <c r="AH376" s="100"/>
      <c r="AI376" s="100"/>
      <c r="AJ376" s="100"/>
      <c r="AK376" s="100"/>
      <c r="AL376" s="19"/>
      <c r="AM376" s="74"/>
      <c r="AN376" s="335"/>
      <c r="AO376" s="336"/>
      <c r="AP376" s="336"/>
      <c r="AQ376" s="336"/>
      <c r="AR376" s="336"/>
      <c r="AS376" s="337"/>
      <c r="AT376" s="643"/>
      <c r="AU376" s="644"/>
      <c r="AV376" s="644"/>
      <c r="AW376" s="645"/>
      <c r="AX376" s="277"/>
      <c r="AY376" s="278"/>
      <c r="AZ376" s="100"/>
      <c r="BA376" s="100"/>
      <c r="BB376" s="100"/>
      <c r="BC376" s="100"/>
      <c r="BD376" s="40"/>
      <c r="BE376" s="72"/>
    </row>
    <row r="377" spans="1:63" s="70" customFormat="1" ht="6.75" customHeight="1">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72"/>
      <c r="AB377" s="72"/>
      <c r="AC377" s="72"/>
      <c r="AD377" s="72"/>
      <c r="AE377" s="72"/>
      <c r="AF377" s="72"/>
      <c r="AG377" s="197"/>
      <c r="AH377" s="197"/>
      <c r="AI377" s="197"/>
      <c r="AJ377" s="197"/>
      <c r="AK377" s="197"/>
      <c r="AL377" s="74"/>
      <c r="AM377" s="74"/>
      <c r="AN377" s="74"/>
      <c r="AO377" s="74"/>
      <c r="AP377" s="74"/>
      <c r="AQ377" s="74"/>
      <c r="AR377" s="74"/>
      <c r="AS377" s="74"/>
      <c r="AT377" s="197"/>
      <c r="AU377" s="197"/>
      <c r="AV377" s="197"/>
      <c r="AW377" s="197"/>
      <c r="AX377" s="74"/>
      <c r="AY377" s="74"/>
      <c r="AZ377" s="197"/>
      <c r="BA377" s="197"/>
      <c r="BB377" s="197"/>
      <c r="BC377" s="197"/>
      <c r="BD377" s="72"/>
      <c r="BE377" s="72"/>
    </row>
    <row r="378" spans="1:63" s="193" customFormat="1" ht="14.25" customHeight="1">
      <c r="A378" s="198" t="s">
        <v>317</v>
      </c>
    </row>
    <row r="379" spans="1:63" s="193" customFormat="1" ht="14.25" customHeight="1">
      <c r="B379" s="193" t="s">
        <v>399</v>
      </c>
    </row>
    <row r="380" spans="1:63" s="63" customFormat="1" ht="15" customHeight="1">
      <c r="C380" s="680" t="s">
        <v>225</v>
      </c>
      <c r="D380" s="681"/>
      <c r="E380" s="681"/>
      <c r="F380" s="681"/>
      <c r="G380" s="681"/>
      <c r="H380" s="682"/>
      <c r="I380" s="689">
        <f>AT374</f>
        <v>1</v>
      </c>
      <c r="J380" s="690"/>
      <c r="K380" s="690"/>
      <c r="L380" s="690"/>
      <c r="M380" s="694" t="s">
        <v>226</v>
      </c>
      <c r="N380" s="695"/>
      <c r="O380" s="9"/>
      <c r="P380" s="680" t="s">
        <v>227</v>
      </c>
      <c r="Q380" s="681"/>
      <c r="R380" s="681"/>
      <c r="S380" s="681"/>
      <c r="T380" s="681"/>
      <c r="U380" s="682"/>
      <c r="V380" s="689">
        <f>AC361</f>
        <v>3</v>
      </c>
      <c r="W380" s="690"/>
      <c r="X380" s="690"/>
      <c r="Y380" s="690"/>
      <c r="Z380" s="694"/>
      <c r="AA380" s="695"/>
      <c r="AB380" s="680" t="s">
        <v>228</v>
      </c>
      <c r="AC380" s="681"/>
      <c r="AD380" s="681"/>
      <c r="AE380" s="681"/>
      <c r="AF380" s="681"/>
      <c r="AG380" s="682"/>
      <c r="AH380" s="708">
        <f>AU361</f>
        <v>420</v>
      </c>
      <c r="AI380" s="709"/>
      <c r="AJ380" s="709"/>
      <c r="AK380" s="709"/>
      <c r="AL380" s="694" t="s">
        <v>229</v>
      </c>
      <c r="AM380" s="695"/>
      <c r="AN380" s="680" t="s">
        <v>230</v>
      </c>
      <c r="AO380" s="681"/>
      <c r="AP380" s="681"/>
      <c r="AQ380" s="681"/>
      <c r="AR380" s="681"/>
      <c r="AS380" s="682"/>
      <c r="AT380" s="714" t="s">
        <v>231</v>
      </c>
      <c r="AU380" s="694"/>
      <c r="AV380" s="694"/>
      <c r="AW380" s="694"/>
      <c r="AX380" s="694"/>
      <c r="AY380" s="694"/>
      <c r="AZ380" s="694" t="s">
        <v>232</v>
      </c>
      <c r="BA380" s="695"/>
      <c r="BB380" s="8" t="s">
        <v>233</v>
      </c>
      <c r="BC380" s="8"/>
      <c r="BD380" s="2"/>
      <c r="BE380" s="2"/>
      <c r="BF380" s="2"/>
      <c r="BG380" s="2"/>
      <c r="BH380" s="2"/>
      <c r="BI380" s="2"/>
      <c r="BJ380" s="2"/>
      <c r="BK380" s="2"/>
    </row>
    <row r="381" spans="1:63" s="63" customFormat="1" ht="15" customHeight="1">
      <c r="C381" s="683"/>
      <c r="D381" s="684"/>
      <c r="E381" s="684"/>
      <c r="F381" s="684"/>
      <c r="G381" s="684"/>
      <c r="H381" s="685"/>
      <c r="I381" s="670"/>
      <c r="J381" s="691"/>
      <c r="K381" s="691"/>
      <c r="L381" s="691"/>
      <c r="M381" s="696"/>
      <c r="N381" s="697"/>
      <c r="O381" s="9"/>
      <c r="P381" s="683"/>
      <c r="Q381" s="698"/>
      <c r="R381" s="698"/>
      <c r="S381" s="698"/>
      <c r="T381" s="698"/>
      <c r="U381" s="685"/>
      <c r="V381" s="670"/>
      <c r="W381" s="691"/>
      <c r="X381" s="691"/>
      <c r="Y381" s="691"/>
      <c r="Z381" s="699"/>
      <c r="AA381" s="697"/>
      <c r="AB381" s="683"/>
      <c r="AC381" s="684"/>
      <c r="AD381" s="684"/>
      <c r="AE381" s="684"/>
      <c r="AF381" s="684"/>
      <c r="AG381" s="685"/>
      <c r="AH381" s="710"/>
      <c r="AI381" s="711"/>
      <c r="AJ381" s="711"/>
      <c r="AK381" s="711"/>
      <c r="AL381" s="699"/>
      <c r="AM381" s="697"/>
      <c r="AN381" s="683"/>
      <c r="AO381" s="684"/>
      <c r="AP381" s="684"/>
      <c r="AQ381" s="684"/>
      <c r="AR381" s="684"/>
      <c r="AS381" s="685"/>
      <c r="AT381" s="700">
        <f>ROUND(AH380/160,1)</f>
        <v>2.6</v>
      </c>
      <c r="AU381" s="701"/>
      <c r="AV381" s="701"/>
      <c r="AW381" s="701"/>
      <c r="AX381" s="701"/>
      <c r="AY381" s="701"/>
      <c r="AZ381" s="699"/>
      <c r="BA381" s="697"/>
      <c r="BB381" s="8"/>
      <c r="BC381" s="8" t="s">
        <v>234</v>
      </c>
      <c r="BD381" s="2"/>
      <c r="BE381" s="2"/>
      <c r="BF381" s="2"/>
      <c r="BG381" s="2"/>
      <c r="BH381" s="2"/>
      <c r="BI381" s="2"/>
      <c r="BJ381" s="2"/>
      <c r="BK381" s="2"/>
    </row>
    <row r="382" spans="1:63" s="63" customFormat="1" ht="15" customHeight="1">
      <c r="C382" s="686"/>
      <c r="D382" s="687"/>
      <c r="E382" s="687"/>
      <c r="F382" s="687"/>
      <c r="G382" s="687"/>
      <c r="H382" s="688"/>
      <c r="I382" s="692"/>
      <c r="J382" s="693"/>
      <c r="K382" s="693"/>
      <c r="L382" s="693"/>
      <c r="M382" s="704" t="s">
        <v>26</v>
      </c>
      <c r="N382" s="705"/>
      <c r="O382" s="9"/>
      <c r="P382" s="686"/>
      <c r="Q382" s="687"/>
      <c r="R382" s="687"/>
      <c r="S382" s="687"/>
      <c r="T382" s="687"/>
      <c r="U382" s="688"/>
      <c r="V382" s="692"/>
      <c r="W382" s="693"/>
      <c r="X382" s="693"/>
      <c r="Y382" s="693"/>
      <c r="Z382" s="704" t="s">
        <v>26</v>
      </c>
      <c r="AA382" s="705"/>
      <c r="AB382" s="686"/>
      <c r="AC382" s="687"/>
      <c r="AD382" s="687"/>
      <c r="AE382" s="687"/>
      <c r="AF382" s="687"/>
      <c r="AG382" s="688"/>
      <c r="AH382" s="712"/>
      <c r="AI382" s="713"/>
      <c r="AJ382" s="713"/>
      <c r="AK382" s="713"/>
      <c r="AL382" s="706" t="s">
        <v>27</v>
      </c>
      <c r="AM382" s="707"/>
      <c r="AN382" s="686"/>
      <c r="AO382" s="687"/>
      <c r="AP382" s="687"/>
      <c r="AQ382" s="687"/>
      <c r="AR382" s="687"/>
      <c r="AS382" s="688"/>
      <c r="AT382" s="702"/>
      <c r="AU382" s="703"/>
      <c r="AV382" s="703"/>
      <c r="AW382" s="703"/>
      <c r="AX382" s="703"/>
      <c r="AY382" s="703"/>
      <c r="AZ382" s="704" t="s">
        <v>26</v>
      </c>
      <c r="BA382" s="705"/>
      <c r="BB382" s="2"/>
      <c r="BC382" s="2"/>
      <c r="BD382" s="2"/>
      <c r="BE382" s="2"/>
      <c r="BF382" s="2"/>
      <c r="BG382" s="2"/>
      <c r="BH382" s="2"/>
      <c r="BI382" s="2"/>
      <c r="BJ382" s="2"/>
      <c r="BK382" s="2"/>
    </row>
    <row r="383" spans="1:63" s="63" customFormat="1" ht="24" customHeight="1" thickBot="1">
      <c r="C383" s="660" t="s">
        <v>28</v>
      </c>
      <c r="D383" s="660"/>
      <c r="E383" s="660"/>
      <c r="F383" s="660"/>
      <c r="G383" s="660"/>
      <c r="H383" s="660"/>
      <c r="I383" s="660"/>
      <c r="J383" s="660"/>
      <c r="K383" s="660"/>
      <c r="L383" s="660"/>
      <c r="M383" s="660"/>
      <c r="N383" s="660"/>
      <c r="O383" s="19"/>
      <c r="P383" s="660" t="s">
        <v>29</v>
      </c>
      <c r="Q383" s="660"/>
      <c r="R383" s="660"/>
      <c r="S383" s="660"/>
      <c r="T383" s="660"/>
      <c r="U383" s="660"/>
      <c r="V383" s="660"/>
      <c r="W383" s="660"/>
      <c r="X383" s="660"/>
      <c r="Y383" s="660"/>
      <c r="Z383" s="660"/>
      <c r="AA383" s="660"/>
      <c r="AB383" s="660"/>
      <c r="AC383" s="660"/>
      <c r="AD383" s="660"/>
      <c r="AE383" s="660"/>
      <c r="AF383" s="660"/>
      <c r="AG383" s="660"/>
      <c r="AH383" s="660"/>
      <c r="AI383" s="660"/>
      <c r="AJ383" s="660"/>
      <c r="AK383" s="660"/>
      <c r="AL383" s="660"/>
      <c r="AM383" s="660"/>
      <c r="AN383" s="179"/>
      <c r="AO383" s="179"/>
      <c r="AP383" s="179"/>
      <c r="AQ383" s="179"/>
      <c r="AR383" s="179"/>
      <c r="AS383" s="180"/>
      <c r="AT383" s="181"/>
      <c r="AU383" s="181"/>
      <c r="AV383" s="181"/>
      <c r="AW383" s="19"/>
      <c r="AX383" s="19"/>
      <c r="AY383" s="19"/>
      <c r="AZ383" s="19"/>
      <c r="BA383" s="19"/>
      <c r="BB383" s="2"/>
      <c r="BC383" s="2"/>
      <c r="BD383" s="2"/>
      <c r="BE383" s="2"/>
      <c r="BF383" s="2"/>
      <c r="BG383" s="2"/>
      <c r="BH383" s="2"/>
      <c r="BI383" s="2"/>
      <c r="BJ383" s="2"/>
      <c r="BK383" s="2"/>
    </row>
    <row r="384" spans="1:63" s="63" customFormat="1" ht="12.75" customHeight="1" thickTop="1">
      <c r="C384" s="182"/>
      <c r="D384" s="182"/>
      <c r="E384" s="182"/>
      <c r="F384" s="182"/>
      <c r="G384" s="182"/>
      <c r="H384" s="182"/>
      <c r="I384" s="182"/>
      <c r="J384" s="182"/>
      <c r="K384" s="182"/>
      <c r="L384" s="182"/>
      <c r="M384" s="182"/>
      <c r="N384" s="182"/>
      <c r="O384" s="19"/>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661" t="s">
        <v>318</v>
      </c>
      <c r="AN384" s="662"/>
      <c r="AO384" s="662"/>
      <c r="AP384" s="662"/>
      <c r="AQ384" s="662"/>
      <c r="AR384" s="662"/>
      <c r="AS384" s="662"/>
      <c r="AT384" s="662"/>
      <c r="AU384" s="663"/>
      <c r="AV384" s="668">
        <f>I380+AT381</f>
        <v>3.6</v>
      </c>
      <c r="AW384" s="669"/>
      <c r="AX384" s="669"/>
      <c r="AY384" s="669"/>
      <c r="AZ384" s="669"/>
      <c r="BA384" s="669"/>
      <c r="BB384" s="669"/>
      <c r="BC384" s="674" t="s">
        <v>235</v>
      </c>
      <c r="BD384" s="674"/>
      <c r="BE384" s="675"/>
      <c r="BF384" s="2"/>
      <c r="BG384" s="2"/>
      <c r="BH384" s="2"/>
      <c r="BI384" s="2"/>
      <c r="BJ384" s="2"/>
      <c r="BK384" s="2"/>
    </row>
    <row r="385" spans="1:64" s="63" customFormat="1" ht="11.25" customHeight="1">
      <c r="C385" s="182"/>
      <c r="D385" s="182"/>
      <c r="E385" s="182"/>
      <c r="F385" s="182"/>
      <c r="G385" s="182"/>
      <c r="H385" s="182"/>
      <c r="I385" s="182"/>
      <c r="J385" s="182"/>
      <c r="K385" s="182"/>
      <c r="L385" s="182"/>
      <c r="M385" s="182"/>
      <c r="N385" s="182"/>
      <c r="O385" s="19"/>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664"/>
      <c r="AN385" s="529"/>
      <c r="AO385" s="529"/>
      <c r="AP385" s="529"/>
      <c r="AQ385" s="529"/>
      <c r="AR385" s="529"/>
      <c r="AS385" s="529"/>
      <c r="AT385" s="529"/>
      <c r="AU385" s="530"/>
      <c r="AV385" s="670"/>
      <c r="AW385" s="671"/>
      <c r="AX385" s="671"/>
      <c r="AY385" s="671"/>
      <c r="AZ385" s="671"/>
      <c r="BA385" s="671"/>
      <c r="BB385" s="671"/>
      <c r="BC385" s="676"/>
      <c r="BD385" s="676"/>
      <c r="BE385" s="677"/>
      <c r="BF385" s="2"/>
      <c r="BG385" s="2"/>
      <c r="BH385" s="2"/>
      <c r="BI385" s="2"/>
      <c r="BJ385" s="2"/>
      <c r="BK385" s="2"/>
    </row>
    <row r="386" spans="1:64" s="63" customFormat="1" ht="24" customHeight="1" thickBot="1">
      <c r="C386" s="182"/>
      <c r="D386" s="182"/>
      <c r="E386" s="182"/>
      <c r="F386" s="182"/>
      <c r="G386" s="182"/>
      <c r="H386" s="182"/>
      <c r="I386" s="182"/>
      <c r="J386" s="182"/>
      <c r="K386" s="182"/>
      <c r="L386" s="182"/>
      <c r="M386" s="182"/>
      <c r="N386" s="182"/>
      <c r="O386" s="19"/>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665"/>
      <c r="AN386" s="666"/>
      <c r="AO386" s="666"/>
      <c r="AP386" s="666"/>
      <c r="AQ386" s="666"/>
      <c r="AR386" s="666"/>
      <c r="AS386" s="666"/>
      <c r="AT386" s="666"/>
      <c r="AU386" s="667"/>
      <c r="AV386" s="672"/>
      <c r="AW386" s="673"/>
      <c r="AX386" s="673"/>
      <c r="AY386" s="673"/>
      <c r="AZ386" s="673"/>
      <c r="BA386" s="673"/>
      <c r="BB386" s="673"/>
      <c r="BC386" s="678" t="s">
        <v>26</v>
      </c>
      <c r="BD386" s="678"/>
      <c r="BE386" s="679"/>
      <c r="BF386" s="2"/>
      <c r="BG386" s="2"/>
      <c r="BH386" s="2"/>
      <c r="BI386" s="2"/>
      <c r="BJ386" s="2"/>
      <c r="BK386" s="2"/>
    </row>
    <row r="387" spans="1:64" s="63" customFormat="1" ht="14.25" customHeight="1" thickTop="1">
      <c r="B387" s="131" t="s">
        <v>236</v>
      </c>
      <c r="D387" s="182"/>
      <c r="E387" s="182"/>
      <c r="F387" s="182"/>
      <c r="G387" s="182"/>
      <c r="H387" s="182"/>
      <c r="I387" s="182"/>
      <c r="J387" s="182"/>
      <c r="K387" s="182"/>
      <c r="L387" s="182"/>
      <c r="M387" s="182"/>
      <c r="N387" s="182"/>
      <c r="O387" s="19"/>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7"/>
      <c r="AO387" s="17"/>
      <c r="AP387" s="17"/>
      <c r="AQ387" s="17"/>
      <c r="AR387" s="17"/>
      <c r="AS387" s="567"/>
      <c r="AT387" s="567"/>
      <c r="AU387" s="567"/>
      <c r="AV387" s="567"/>
      <c r="AW387" s="567"/>
      <c r="AX387" s="567"/>
      <c r="AY387" s="567"/>
      <c r="AZ387" s="567"/>
      <c r="BA387" s="567"/>
      <c r="BB387" s="1610"/>
      <c r="BC387" s="1610"/>
      <c r="BD387" s="1610"/>
      <c r="BE387" s="1610"/>
      <c r="BF387" s="1610"/>
      <c r="BG387" s="1610"/>
      <c r="BH387" s="1610"/>
      <c r="BI387" s="333"/>
      <c r="BJ387" s="333"/>
      <c r="BK387" s="333"/>
      <c r="BL387" s="58"/>
    </row>
    <row r="388" spans="1:64" s="193" customFormat="1" ht="15" customHeight="1">
      <c r="C388" s="192" t="s">
        <v>237</v>
      </c>
    </row>
    <row r="389" spans="1:64" s="193" customFormat="1" ht="15" customHeight="1">
      <c r="C389" s="192" t="s">
        <v>238</v>
      </c>
      <c r="BA389" s="199"/>
      <c r="BB389" s="199"/>
      <c r="BC389" s="199"/>
      <c r="BD389" s="199"/>
      <c r="BE389" s="199"/>
      <c r="BF389" s="199"/>
      <c r="BG389" s="199"/>
      <c r="BH389" s="199"/>
      <c r="BI389" s="199"/>
      <c r="BJ389" s="199"/>
      <c r="BK389" s="199"/>
      <c r="BL389" s="199"/>
    </row>
    <row r="390" spans="1:64" s="193" customFormat="1" ht="15" customHeight="1">
      <c r="C390" s="192"/>
      <c r="AS390" s="124"/>
      <c r="AT390" s="124"/>
      <c r="AU390" s="124"/>
      <c r="AV390" s="124"/>
      <c r="AW390" s="124"/>
      <c r="AX390" s="124"/>
      <c r="AY390" s="124"/>
      <c r="AZ390" s="124"/>
      <c r="BA390" s="124"/>
      <c r="BB390" s="200"/>
      <c r="BC390" s="200"/>
      <c r="BD390" s="200"/>
      <c r="BE390" s="200"/>
      <c r="BF390" s="200"/>
      <c r="BG390" s="200"/>
      <c r="BH390" s="200"/>
      <c r="BI390" s="74"/>
      <c r="BJ390" s="74"/>
      <c r="BK390" s="74"/>
      <c r="BL390" s="199"/>
    </row>
    <row r="391" spans="1:64" s="193" customFormat="1" ht="15" customHeight="1">
      <c r="B391" s="70" t="s">
        <v>319</v>
      </c>
      <c r="C391" s="70"/>
      <c r="BF391" s="199"/>
    </row>
    <row r="392" spans="1:64" s="92" customFormat="1" ht="14.25" customHeight="1">
      <c r="A392" s="193"/>
      <c r="B392" s="193"/>
      <c r="C392" s="193"/>
      <c r="D392" s="629" t="s">
        <v>148</v>
      </c>
      <c r="E392" s="629"/>
      <c r="F392" s="629"/>
      <c r="G392" s="629"/>
      <c r="H392" s="629"/>
      <c r="I392" s="629"/>
      <c r="J392" s="629" t="s">
        <v>149</v>
      </c>
      <c r="K392" s="629"/>
      <c r="L392" s="629"/>
      <c r="M392" s="629"/>
      <c r="N392" s="629"/>
      <c r="O392" s="629"/>
      <c r="P392" s="629"/>
      <c r="Q392" s="629"/>
      <c r="R392" s="629"/>
      <c r="S392" s="629"/>
      <c r="T392" s="629"/>
      <c r="U392" s="629"/>
      <c r="V392" s="629"/>
      <c r="W392" s="629"/>
      <c r="X392" s="629"/>
      <c r="Y392" s="629"/>
      <c r="Z392" s="629"/>
      <c r="AA392" s="629"/>
      <c r="AB392" s="629"/>
      <c r="AC392" s="629"/>
      <c r="AD392" s="629"/>
      <c r="AE392" s="629"/>
      <c r="AF392" s="629"/>
      <c r="AG392" s="629" t="s">
        <v>150</v>
      </c>
      <c r="AH392" s="629"/>
      <c r="AI392" s="629"/>
      <c r="AJ392" s="629"/>
      <c r="AK392" s="629"/>
      <c r="AL392" s="629"/>
      <c r="AM392" s="629" t="s">
        <v>239</v>
      </c>
      <c r="AN392" s="629"/>
      <c r="AO392" s="629"/>
      <c r="AP392" s="629"/>
      <c r="AQ392" s="629"/>
      <c r="AR392" s="629"/>
      <c r="AS392" s="651" t="s">
        <v>159</v>
      </c>
      <c r="AT392" s="652"/>
      <c r="AU392" s="652"/>
      <c r="AV392" s="652"/>
      <c r="AW392" s="652"/>
      <c r="AX392" s="653"/>
      <c r="AY392" s="279" t="s">
        <v>160</v>
      </c>
      <c r="AZ392" s="280"/>
      <c r="BA392" s="280"/>
      <c r="BB392" s="280"/>
      <c r="BC392" s="280"/>
      <c r="BD392" s="281"/>
      <c r="BE392" s="213"/>
      <c r="BF392" s="213"/>
      <c r="BG392" s="213"/>
      <c r="BH392" s="213"/>
      <c r="BI392" s="213"/>
      <c r="BJ392" s="213"/>
    </row>
    <row r="393" spans="1:64" s="92" customFormat="1" ht="14.25" customHeight="1">
      <c r="A393" s="193"/>
      <c r="B393" s="193"/>
      <c r="C393" s="193"/>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c r="AF393" s="629"/>
      <c r="AG393" s="629"/>
      <c r="AH393" s="629"/>
      <c r="AI393" s="629"/>
      <c r="AJ393" s="629"/>
      <c r="AK393" s="629"/>
      <c r="AL393" s="629"/>
      <c r="AM393" s="629"/>
      <c r="AN393" s="629"/>
      <c r="AO393" s="629"/>
      <c r="AP393" s="629"/>
      <c r="AQ393" s="629"/>
      <c r="AR393" s="629"/>
      <c r="AS393" s="654"/>
      <c r="AT393" s="655"/>
      <c r="AU393" s="655"/>
      <c r="AV393" s="655"/>
      <c r="AW393" s="655"/>
      <c r="AX393" s="656"/>
      <c r="AY393" s="282"/>
      <c r="AZ393" s="283"/>
      <c r="BA393" s="283"/>
      <c r="BB393" s="283"/>
      <c r="BC393" s="283"/>
      <c r="BD393" s="284"/>
      <c r="BE393" s="213"/>
      <c r="BF393" s="213"/>
      <c r="BG393" s="213"/>
      <c r="BH393" s="213"/>
      <c r="BI393" s="213"/>
      <c r="BJ393" s="213"/>
    </row>
    <row r="394" spans="1:64" s="92" customFormat="1" ht="14.25" customHeight="1">
      <c r="A394" s="193"/>
      <c r="B394" s="193"/>
      <c r="C394" s="193"/>
      <c r="D394" s="629"/>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c r="AF394" s="629"/>
      <c r="AG394" s="629"/>
      <c r="AH394" s="629"/>
      <c r="AI394" s="629"/>
      <c r="AJ394" s="629"/>
      <c r="AK394" s="629"/>
      <c r="AL394" s="629"/>
      <c r="AM394" s="629"/>
      <c r="AN394" s="629"/>
      <c r="AO394" s="629"/>
      <c r="AP394" s="629"/>
      <c r="AQ394" s="629"/>
      <c r="AR394" s="629"/>
      <c r="AS394" s="657"/>
      <c r="AT394" s="658"/>
      <c r="AU394" s="658"/>
      <c r="AV394" s="658"/>
      <c r="AW394" s="658"/>
      <c r="AX394" s="659"/>
      <c r="AY394" s="285"/>
      <c r="AZ394" s="286"/>
      <c r="BA394" s="286"/>
      <c r="BB394" s="286"/>
      <c r="BC394" s="286"/>
      <c r="BD394" s="287"/>
      <c r="BE394" s="213"/>
      <c r="BF394" s="213"/>
      <c r="BG394" s="213"/>
      <c r="BH394" s="213"/>
      <c r="BI394" s="213"/>
      <c r="BJ394" s="213"/>
    </row>
    <row r="395" spans="1:64" s="108" customFormat="1" ht="14.25" customHeight="1">
      <c r="A395" s="201"/>
      <c r="B395" s="201"/>
      <c r="C395" s="201"/>
      <c r="D395" s="618"/>
      <c r="E395" s="618"/>
      <c r="F395" s="618"/>
      <c r="G395" s="618"/>
      <c r="H395" s="618"/>
      <c r="I395" s="618"/>
      <c r="J395" s="1597" t="s">
        <v>391</v>
      </c>
      <c r="K395" s="1597"/>
      <c r="L395" s="1597"/>
      <c r="M395" s="1597"/>
      <c r="N395" s="1597"/>
      <c r="O395" s="1597"/>
      <c r="P395" s="1597"/>
      <c r="Q395" s="1597"/>
      <c r="R395" s="1597"/>
      <c r="S395" s="1597"/>
      <c r="T395" s="1597"/>
      <c r="U395" s="1597"/>
      <c r="V395" s="1597"/>
      <c r="W395" s="1597"/>
      <c r="X395" s="1597"/>
      <c r="Y395" s="1597"/>
      <c r="Z395" s="1597"/>
      <c r="AA395" s="1597"/>
      <c r="AB395" s="1597"/>
      <c r="AC395" s="1597"/>
      <c r="AD395" s="1597"/>
      <c r="AE395" s="1597"/>
      <c r="AF395" s="1597"/>
      <c r="AG395" s="1599" t="s">
        <v>360</v>
      </c>
      <c r="AH395" s="1600"/>
      <c r="AI395" s="1600"/>
      <c r="AJ395" s="1600"/>
      <c r="AK395" s="1600"/>
      <c r="AL395" s="1601"/>
      <c r="AM395" s="1608">
        <v>8</v>
      </c>
      <c r="AN395" s="1608"/>
      <c r="AO395" s="1608"/>
      <c r="AP395" s="1608"/>
      <c r="AQ395" s="1608"/>
      <c r="AR395" s="1608"/>
      <c r="AS395" s="1609">
        <v>20</v>
      </c>
      <c r="AT395" s="1609"/>
      <c r="AU395" s="1609"/>
      <c r="AV395" s="1609"/>
      <c r="AW395" s="1609"/>
      <c r="AX395" s="1609"/>
      <c r="AY395" s="625">
        <f>AM395*AS395</f>
        <v>160</v>
      </c>
      <c r="AZ395" s="625"/>
      <c r="BA395" s="625"/>
      <c r="BB395" s="625"/>
      <c r="BC395" s="625"/>
      <c r="BD395" s="625"/>
      <c r="BE395" s="202"/>
      <c r="BF395" s="202"/>
      <c r="BG395" s="202"/>
      <c r="BH395" s="202"/>
      <c r="BI395" s="97"/>
      <c r="BJ395" s="97"/>
    </row>
    <row r="396" spans="1:64" s="108" customFormat="1" ht="14.25" customHeight="1">
      <c r="A396" s="201"/>
      <c r="B396" s="201"/>
      <c r="C396" s="201"/>
      <c r="D396" s="618"/>
      <c r="E396" s="618"/>
      <c r="F396" s="618"/>
      <c r="G396" s="618"/>
      <c r="H396" s="618"/>
      <c r="I396" s="618"/>
      <c r="J396" s="1598"/>
      <c r="K396" s="1598"/>
      <c r="L396" s="1598"/>
      <c r="M396" s="1598"/>
      <c r="N396" s="1598"/>
      <c r="O396" s="1598"/>
      <c r="P396" s="1598"/>
      <c r="Q396" s="1598"/>
      <c r="R396" s="1598"/>
      <c r="S396" s="1598"/>
      <c r="T396" s="1598"/>
      <c r="U396" s="1598"/>
      <c r="V396" s="1598"/>
      <c r="W396" s="1598"/>
      <c r="X396" s="1598"/>
      <c r="Y396" s="1598"/>
      <c r="Z396" s="1598"/>
      <c r="AA396" s="1598"/>
      <c r="AB396" s="1598"/>
      <c r="AC396" s="1598"/>
      <c r="AD396" s="1598"/>
      <c r="AE396" s="1598"/>
      <c r="AF396" s="1598"/>
      <c r="AG396" s="1602"/>
      <c r="AH396" s="1603"/>
      <c r="AI396" s="1603"/>
      <c r="AJ396" s="1603"/>
      <c r="AK396" s="1603"/>
      <c r="AL396" s="1604"/>
      <c r="AM396" s="1608"/>
      <c r="AN396" s="1608"/>
      <c r="AO396" s="1608"/>
      <c r="AP396" s="1608"/>
      <c r="AQ396" s="1608"/>
      <c r="AR396" s="1608"/>
      <c r="AS396" s="1609"/>
      <c r="AT396" s="1609"/>
      <c r="AU396" s="1609"/>
      <c r="AV396" s="1609"/>
      <c r="AW396" s="1609"/>
      <c r="AX396" s="1609"/>
      <c r="AY396" s="625"/>
      <c r="AZ396" s="625"/>
      <c r="BA396" s="625"/>
      <c r="BB396" s="625"/>
      <c r="BC396" s="625"/>
      <c r="BD396" s="625"/>
      <c r="BE396" s="202"/>
      <c r="BF396" s="202"/>
      <c r="BG396" s="202"/>
      <c r="BH396" s="202"/>
      <c r="BI396" s="97"/>
      <c r="BJ396" s="97"/>
    </row>
    <row r="397" spans="1:64" s="108" customFormat="1" ht="14.25" customHeight="1">
      <c r="A397" s="201"/>
      <c r="B397" s="201"/>
      <c r="C397" s="201"/>
      <c r="D397" s="618"/>
      <c r="E397" s="618"/>
      <c r="F397" s="618"/>
      <c r="G397" s="618"/>
      <c r="H397" s="618"/>
      <c r="I397" s="618"/>
      <c r="J397" s="626" t="s">
        <v>240</v>
      </c>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1605"/>
      <c r="AH397" s="1606"/>
      <c r="AI397" s="1606"/>
      <c r="AJ397" s="1606"/>
      <c r="AK397" s="1606"/>
      <c r="AL397" s="1607"/>
      <c r="AM397" s="1608"/>
      <c r="AN397" s="1608"/>
      <c r="AO397" s="1608"/>
      <c r="AP397" s="1608"/>
      <c r="AQ397" s="1608"/>
      <c r="AR397" s="1608"/>
      <c r="AS397" s="1609"/>
      <c r="AT397" s="1609"/>
      <c r="AU397" s="1609"/>
      <c r="AV397" s="1609"/>
      <c r="AW397" s="1609"/>
      <c r="AX397" s="1609"/>
      <c r="AY397" s="625"/>
      <c r="AZ397" s="625"/>
      <c r="BA397" s="625"/>
      <c r="BB397" s="625"/>
      <c r="BC397" s="625"/>
      <c r="BD397" s="625"/>
      <c r="BE397" s="202"/>
      <c r="BF397" s="202"/>
      <c r="BG397" s="202"/>
      <c r="BH397" s="202"/>
      <c r="BI397" s="97"/>
      <c r="BJ397" s="97"/>
      <c r="BK397" s="111"/>
    </row>
    <row r="398" spans="1:64" s="201" customFormat="1" ht="4.5" customHeight="1">
      <c r="D398" s="206"/>
      <c r="E398" s="206"/>
      <c r="F398" s="206"/>
      <c r="G398" s="206"/>
      <c r="H398" s="206"/>
      <c r="I398" s="206"/>
      <c r="J398" s="207"/>
      <c r="K398" s="207"/>
      <c r="L398" s="207"/>
      <c r="M398" s="207"/>
      <c r="N398" s="207"/>
      <c r="O398" s="207"/>
      <c r="P398" s="207"/>
      <c r="Q398" s="207"/>
      <c r="R398" s="207"/>
      <c r="S398" s="207"/>
      <c r="T398" s="207"/>
      <c r="U398" s="207"/>
      <c r="V398" s="74"/>
      <c r="W398" s="74"/>
      <c r="X398" s="74"/>
      <c r="Y398" s="74"/>
      <c r="Z398" s="74"/>
      <c r="AA398" s="74"/>
      <c r="AB398" s="197"/>
      <c r="AC398" s="197"/>
      <c r="AD398" s="197"/>
      <c r="AE398" s="197"/>
      <c r="AF398" s="74"/>
      <c r="AG398" s="74"/>
      <c r="AH398" s="74"/>
      <c r="AI398" s="74"/>
      <c r="AJ398" s="74"/>
      <c r="AK398" s="74"/>
      <c r="AL398" s="74"/>
      <c r="AM398" s="74"/>
      <c r="AN398" s="74"/>
      <c r="AO398" s="74"/>
      <c r="AP398" s="74"/>
      <c r="AQ398" s="74"/>
      <c r="AR398" s="74"/>
      <c r="AS398" s="74"/>
      <c r="AT398" s="208"/>
      <c r="AU398" s="208"/>
      <c r="AV398" s="208"/>
      <c r="AW398" s="208"/>
      <c r="AX398" s="208"/>
      <c r="AY398" s="208"/>
      <c r="AZ398" s="208"/>
      <c r="BA398" s="208"/>
      <c r="BB398" s="208"/>
      <c r="BC398" s="208"/>
      <c r="BD398" s="208"/>
      <c r="BE398" s="202"/>
      <c r="BF398" s="202"/>
      <c r="BG398" s="202"/>
      <c r="BH398" s="202"/>
      <c r="BI398" s="97"/>
      <c r="BJ398" s="97"/>
      <c r="BK398" s="209"/>
    </row>
    <row r="399" spans="1:64" s="201" customFormat="1" ht="4.5" customHeight="1">
      <c r="D399" s="206"/>
      <c r="E399" s="206"/>
      <c r="F399" s="206"/>
      <c r="G399" s="206"/>
      <c r="H399" s="206"/>
      <c r="I399" s="206"/>
      <c r="J399" s="207"/>
      <c r="K399" s="207"/>
      <c r="L399" s="207"/>
      <c r="M399" s="207"/>
      <c r="N399" s="207"/>
      <c r="O399" s="207"/>
      <c r="P399" s="207"/>
      <c r="Q399" s="207"/>
      <c r="R399" s="207"/>
      <c r="S399" s="207"/>
      <c r="T399" s="207"/>
      <c r="U399" s="207"/>
      <c r="V399" s="74"/>
      <c r="W399" s="74"/>
      <c r="X399" s="74"/>
      <c r="Y399" s="74"/>
      <c r="Z399" s="74"/>
      <c r="AA399" s="74"/>
      <c r="AB399" s="197"/>
      <c r="AC399" s="197"/>
      <c r="AD399" s="197"/>
      <c r="AE399" s="197"/>
      <c r="AF399" s="74"/>
      <c r="AG399" s="74"/>
      <c r="AH399" s="74"/>
      <c r="AI399" s="74"/>
      <c r="AJ399" s="74"/>
      <c r="AK399" s="74"/>
      <c r="AL399" s="74"/>
      <c r="AM399" s="74"/>
      <c r="AN399" s="74"/>
      <c r="AO399" s="74"/>
      <c r="AP399" s="74"/>
      <c r="AQ399" s="74"/>
      <c r="AR399" s="74"/>
      <c r="AS399" s="74"/>
      <c r="AT399" s="208"/>
      <c r="AU399" s="208"/>
      <c r="AV399" s="208"/>
      <c r="AW399" s="208"/>
      <c r="AX399" s="208"/>
      <c r="AY399" s="208"/>
      <c r="AZ399" s="208"/>
      <c r="BA399" s="208"/>
      <c r="BB399" s="208"/>
      <c r="BC399" s="208"/>
      <c r="BD399" s="208"/>
      <c r="BE399" s="202"/>
      <c r="BF399" s="202"/>
      <c r="BG399" s="202"/>
      <c r="BH399" s="202"/>
      <c r="BI399" s="97"/>
      <c r="BJ399" s="97"/>
      <c r="BK399" s="209"/>
    </row>
    <row r="400" spans="1:64" s="201" customFormat="1" ht="15" customHeight="1">
      <c r="D400" s="1612" t="s">
        <v>241</v>
      </c>
      <c r="E400" s="1612"/>
      <c r="F400" s="1612"/>
      <c r="G400" s="1612"/>
      <c r="H400" s="1612"/>
      <c r="I400" s="1612"/>
      <c r="J400" s="1612"/>
      <c r="K400" s="1612"/>
      <c r="L400" s="1612"/>
      <c r="M400" s="1612"/>
      <c r="N400" s="1612"/>
      <c r="O400" s="1612"/>
      <c r="P400" s="1612"/>
      <c r="Q400" s="1612"/>
      <c r="R400" s="1612"/>
      <c r="S400" s="1612"/>
      <c r="T400" s="1612"/>
      <c r="U400" s="1612"/>
      <c r="V400" s="1612"/>
      <c r="W400" s="1612"/>
      <c r="X400" s="1612"/>
      <c r="Y400" s="1612"/>
      <c r="Z400" s="1612"/>
      <c r="AA400" s="1612"/>
      <c r="AB400" s="1612"/>
      <c r="AC400" s="1612"/>
      <c r="AD400" s="1612"/>
      <c r="AE400" s="1612"/>
      <c r="AF400" s="1612"/>
      <c r="AG400" s="1612"/>
      <c r="AH400" s="1612"/>
      <c r="AI400" s="1612"/>
      <c r="AJ400" s="1612"/>
      <c r="AK400" s="1612"/>
      <c r="AL400" s="1612"/>
      <c r="AM400" s="1612"/>
      <c r="AN400" s="1612"/>
      <c r="AO400" s="1612"/>
      <c r="AP400" s="1612"/>
      <c r="AQ400" s="1612"/>
      <c r="AR400" s="1612"/>
      <c r="AS400" s="1612"/>
      <c r="AT400" s="1612"/>
      <c r="AU400" s="1612"/>
      <c r="AV400" s="1612"/>
      <c r="AW400" s="1612"/>
      <c r="AX400" s="1612"/>
      <c r="AY400" s="1612"/>
      <c r="AZ400" s="1612"/>
      <c r="BA400" s="1612"/>
      <c r="BB400" s="1612"/>
      <c r="BC400" s="1612"/>
      <c r="BD400" s="1612"/>
      <c r="BE400" s="202"/>
      <c r="BF400" s="202"/>
      <c r="BG400" s="202"/>
      <c r="BH400" s="202"/>
      <c r="BI400" s="97"/>
      <c r="BJ400" s="97"/>
      <c r="BK400" s="209"/>
    </row>
    <row r="401" spans="1:63" s="193" customFormat="1" ht="14.25" customHeight="1">
      <c r="D401" s="210"/>
      <c r="E401" s="210"/>
      <c r="F401" s="1613" t="s">
        <v>242</v>
      </c>
      <c r="G401" s="1613"/>
      <c r="H401" s="1613"/>
      <c r="I401" s="1613"/>
      <c r="J401" s="1613"/>
      <c r="K401" s="1613"/>
      <c r="L401" s="1613"/>
      <c r="M401" s="1613"/>
      <c r="N401" s="1613"/>
      <c r="O401" s="1613"/>
      <c r="P401" s="1613"/>
      <c r="Q401" s="1613"/>
      <c r="R401" s="1613"/>
      <c r="S401" s="1613"/>
      <c r="T401" s="1613"/>
      <c r="U401" s="1613"/>
      <c r="V401" s="1613"/>
      <c r="W401" s="1613"/>
      <c r="X401" s="1613"/>
      <c r="Y401" s="1613"/>
      <c r="Z401" s="1613"/>
      <c r="AA401" s="1613"/>
      <c r="AB401" s="1613"/>
      <c r="AC401" s="1613"/>
      <c r="AD401" s="1613"/>
      <c r="AE401" s="1613"/>
      <c r="AF401" s="1613"/>
      <c r="AG401" s="1613"/>
      <c r="AH401" s="1613"/>
      <c r="AI401" s="1613"/>
      <c r="AJ401" s="1613"/>
      <c r="AK401" s="1613"/>
      <c r="AL401" s="1613"/>
      <c r="AM401" s="1613"/>
      <c r="AN401" s="1613"/>
      <c r="AO401" s="1613"/>
      <c r="AP401" s="1613"/>
      <c r="AQ401" s="1613"/>
      <c r="AR401" s="1613"/>
      <c r="AS401" s="1613"/>
      <c r="AT401" s="1613"/>
      <c r="AU401" s="1613"/>
      <c r="AV401" s="1613"/>
      <c r="AW401" s="1613"/>
      <c r="AX401" s="1613"/>
      <c r="AY401" s="1613"/>
      <c r="AZ401" s="1613"/>
      <c r="BA401" s="1613"/>
      <c r="BB401" s="1613"/>
      <c r="BC401" s="1613"/>
      <c r="BD401" s="1613"/>
      <c r="BE401" s="1613"/>
      <c r="BF401" s="1613"/>
      <c r="BG401" s="1613"/>
      <c r="BH401" s="210"/>
      <c r="BI401" s="210"/>
      <c r="BJ401" s="210"/>
      <c r="BK401" s="210"/>
    </row>
    <row r="402" spans="1:63" s="193" customFormat="1" ht="20.25" customHeight="1">
      <c r="D402" s="210"/>
      <c r="E402" s="210"/>
      <c r="F402" s="1613"/>
      <c r="G402" s="1613"/>
      <c r="H402" s="1613"/>
      <c r="I402" s="1613"/>
      <c r="J402" s="1613"/>
      <c r="K402" s="1613"/>
      <c r="L402" s="1613"/>
      <c r="M402" s="1613"/>
      <c r="N402" s="1613"/>
      <c r="O402" s="1613"/>
      <c r="P402" s="1613"/>
      <c r="Q402" s="1613"/>
      <c r="R402" s="1613"/>
      <c r="S402" s="1613"/>
      <c r="T402" s="1613"/>
      <c r="U402" s="1613"/>
      <c r="V402" s="1613"/>
      <c r="W402" s="1613"/>
      <c r="X402" s="1613"/>
      <c r="Y402" s="1613"/>
      <c r="Z402" s="1613"/>
      <c r="AA402" s="1613"/>
      <c r="AB402" s="1613"/>
      <c r="AC402" s="1613"/>
      <c r="AD402" s="1613"/>
      <c r="AE402" s="1613"/>
      <c r="AF402" s="1613"/>
      <c r="AG402" s="1613"/>
      <c r="AH402" s="1613"/>
      <c r="AI402" s="1613"/>
      <c r="AJ402" s="1613"/>
      <c r="AK402" s="1613"/>
      <c r="AL402" s="1613"/>
      <c r="AM402" s="1613"/>
      <c r="AN402" s="1613"/>
      <c r="AO402" s="1613"/>
      <c r="AP402" s="1613"/>
      <c r="AQ402" s="1613"/>
      <c r="AR402" s="1613"/>
      <c r="AS402" s="1613"/>
      <c r="AT402" s="1613"/>
      <c r="AU402" s="1613"/>
      <c r="AV402" s="1613"/>
      <c r="AW402" s="1613"/>
      <c r="AX402" s="1613"/>
      <c r="AY402" s="1613"/>
      <c r="AZ402" s="1613"/>
      <c r="BA402" s="1613"/>
      <c r="BB402" s="1613"/>
      <c r="BC402" s="1613"/>
      <c r="BD402" s="1613"/>
      <c r="BE402" s="1613"/>
      <c r="BF402" s="1613"/>
      <c r="BG402" s="1613"/>
      <c r="BH402" s="210"/>
      <c r="BI402" s="210"/>
      <c r="BJ402" s="210"/>
      <c r="BK402" s="210"/>
    </row>
    <row r="403" spans="1:63" s="193" customFormat="1" ht="14.25" customHeight="1">
      <c r="D403" s="210"/>
      <c r="E403" s="210"/>
      <c r="F403" s="1614" t="s">
        <v>243</v>
      </c>
      <c r="G403" s="1614"/>
      <c r="H403" s="1614"/>
      <c r="I403" s="1614"/>
      <c r="J403" s="1614"/>
      <c r="K403" s="1614"/>
      <c r="L403" s="1614"/>
      <c r="M403" s="1614"/>
      <c r="N403" s="1614"/>
      <c r="O403" s="1614"/>
      <c r="P403" s="1614"/>
      <c r="Q403" s="1614"/>
      <c r="R403" s="1614"/>
      <c r="S403" s="1614"/>
      <c r="T403" s="1614"/>
      <c r="U403" s="1614"/>
      <c r="V403" s="1614"/>
      <c r="W403" s="1614"/>
      <c r="X403" s="1614"/>
      <c r="Y403" s="1614"/>
      <c r="Z403" s="1614"/>
      <c r="AA403" s="1614"/>
      <c r="AB403" s="1614"/>
      <c r="AC403" s="1614"/>
      <c r="AD403" s="1614"/>
      <c r="AE403" s="1614"/>
      <c r="AF403" s="1614"/>
      <c r="AG403" s="1614"/>
      <c r="AH403" s="1614"/>
      <c r="AI403" s="1614"/>
      <c r="AJ403" s="1614"/>
      <c r="AK403" s="1614"/>
      <c r="AL403" s="1614"/>
      <c r="AM403" s="1614"/>
      <c r="AN403" s="1614"/>
      <c r="AO403" s="1614"/>
      <c r="AP403" s="1614"/>
      <c r="AQ403" s="1614"/>
      <c r="AR403" s="1614"/>
      <c r="AS403" s="1614"/>
      <c r="AT403" s="1614"/>
      <c r="AU403" s="1614"/>
      <c r="AV403" s="1614"/>
      <c r="AW403" s="1614"/>
      <c r="AX403" s="1614"/>
      <c r="AY403" s="1614"/>
      <c r="AZ403" s="1614"/>
      <c r="BA403" s="1614"/>
      <c r="BB403" s="1614"/>
      <c r="BC403" s="1614"/>
      <c r="BD403" s="1614"/>
      <c r="BE403" s="1614"/>
      <c r="BF403" s="1614"/>
      <c r="BG403" s="211"/>
      <c r="BH403" s="210"/>
      <c r="BI403" s="210"/>
      <c r="BJ403" s="210"/>
      <c r="BK403" s="210"/>
    </row>
    <row r="404" spans="1:63" s="193" customFormat="1" ht="30.75" customHeight="1">
      <c r="D404" s="210"/>
      <c r="E404" s="210"/>
      <c r="F404" s="1614"/>
      <c r="G404" s="1614"/>
      <c r="H404" s="1614"/>
      <c r="I404" s="1614"/>
      <c r="J404" s="1614"/>
      <c r="K404" s="1614"/>
      <c r="L404" s="1614"/>
      <c r="M404" s="1614"/>
      <c r="N404" s="1614"/>
      <c r="O404" s="1614"/>
      <c r="P404" s="1614"/>
      <c r="Q404" s="1614"/>
      <c r="R404" s="1614"/>
      <c r="S404" s="1614"/>
      <c r="T404" s="1614"/>
      <c r="U404" s="1614"/>
      <c r="V404" s="1614"/>
      <c r="W404" s="1614"/>
      <c r="X404" s="1614"/>
      <c r="Y404" s="1614"/>
      <c r="Z404" s="1614"/>
      <c r="AA404" s="1614"/>
      <c r="AB404" s="1614"/>
      <c r="AC404" s="1614"/>
      <c r="AD404" s="1614"/>
      <c r="AE404" s="1614"/>
      <c r="AF404" s="1614"/>
      <c r="AG404" s="1614"/>
      <c r="AH404" s="1614"/>
      <c r="AI404" s="1614"/>
      <c r="AJ404" s="1614"/>
      <c r="AK404" s="1614"/>
      <c r="AL404" s="1614"/>
      <c r="AM404" s="1614"/>
      <c r="AN404" s="1614"/>
      <c r="AO404" s="1614"/>
      <c r="AP404" s="1614"/>
      <c r="AQ404" s="1614"/>
      <c r="AR404" s="1614"/>
      <c r="AS404" s="1614"/>
      <c r="AT404" s="1614"/>
      <c r="AU404" s="1614"/>
      <c r="AV404" s="1614"/>
      <c r="AW404" s="1614"/>
      <c r="AX404" s="1614"/>
      <c r="AY404" s="1614"/>
      <c r="AZ404" s="1614"/>
      <c r="BA404" s="1614"/>
      <c r="BB404" s="1614"/>
      <c r="BC404" s="1614"/>
      <c r="BD404" s="1614"/>
      <c r="BE404" s="1614"/>
      <c r="BF404" s="1614"/>
      <c r="BG404" s="211"/>
      <c r="BH404" s="210"/>
      <c r="BI404" s="210"/>
      <c r="BJ404" s="210"/>
      <c r="BK404" s="210"/>
    </row>
    <row r="405" spans="1:63" s="193" customFormat="1" ht="20.25" customHeight="1">
      <c r="D405" s="210"/>
      <c r="E405" s="210"/>
      <c r="F405" s="1614"/>
      <c r="G405" s="1614"/>
      <c r="H405" s="1614"/>
      <c r="I405" s="1614"/>
      <c r="J405" s="1614"/>
      <c r="K405" s="1614"/>
      <c r="L405" s="1614"/>
      <c r="M405" s="1614"/>
      <c r="N405" s="1614"/>
      <c r="O405" s="1614"/>
      <c r="P405" s="1614"/>
      <c r="Q405" s="1614"/>
      <c r="R405" s="1614"/>
      <c r="S405" s="1614"/>
      <c r="T405" s="1614"/>
      <c r="U405" s="1614"/>
      <c r="V405" s="1614"/>
      <c r="W405" s="1614"/>
      <c r="X405" s="1614"/>
      <c r="Y405" s="1614"/>
      <c r="Z405" s="1614"/>
      <c r="AA405" s="1614"/>
      <c r="AB405" s="1614"/>
      <c r="AC405" s="1614"/>
      <c r="AD405" s="1614"/>
      <c r="AE405" s="1614"/>
      <c r="AF405" s="1614"/>
      <c r="AG405" s="1614"/>
      <c r="AH405" s="1614"/>
      <c r="AI405" s="1614"/>
      <c r="AJ405" s="1614"/>
      <c r="AK405" s="1614"/>
      <c r="AL405" s="1614"/>
      <c r="AM405" s="1614"/>
      <c r="AN405" s="1614"/>
      <c r="AO405" s="1614"/>
      <c r="AP405" s="1614"/>
      <c r="AQ405" s="1614"/>
      <c r="AR405" s="1614"/>
      <c r="AS405" s="1614"/>
      <c r="AT405" s="1614"/>
      <c r="AU405" s="1614"/>
      <c r="AV405" s="1614"/>
      <c r="AW405" s="1614"/>
      <c r="AX405" s="1614"/>
      <c r="AY405" s="1614"/>
      <c r="AZ405" s="1614"/>
      <c r="BA405" s="1614"/>
      <c r="BB405" s="1614"/>
      <c r="BC405" s="1614"/>
      <c r="BD405" s="1614"/>
      <c r="BE405" s="1614"/>
      <c r="BF405" s="1614"/>
      <c r="BG405" s="211"/>
      <c r="BH405" s="210"/>
      <c r="BI405" s="210"/>
      <c r="BJ405" s="210"/>
      <c r="BK405" s="210"/>
    </row>
    <row r="406" spans="1:63" s="193" customFormat="1" ht="14.25" customHeight="1">
      <c r="D406" s="210"/>
      <c r="E406" s="210"/>
      <c r="F406" s="1613" t="s">
        <v>320</v>
      </c>
      <c r="G406" s="1613"/>
      <c r="H406" s="1613"/>
      <c r="I406" s="1613"/>
      <c r="J406" s="1613"/>
      <c r="K406" s="1613"/>
      <c r="L406" s="1613"/>
      <c r="M406" s="1613"/>
      <c r="N406" s="1613"/>
      <c r="O406" s="1613"/>
      <c r="P406" s="1613"/>
      <c r="Q406" s="1613"/>
      <c r="R406" s="1613"/>
      <c r="S406" s="1613"/>
      <c r="T406" s="1613"/>
      <c r="U406" s="1613"/>
      <c r="V406" s="1613"/>
      <c r="W406" s="1613"/>
      <c r="X406" s="1613"/>
      <c r="Y406" s="1613"/>
      <c r="Z406" s="1613"/>
      <c r="AA406" s="1613"/>
      <c r="AB406" s="1613"/>
      <c r="AC406" s="1613"/>
      <c r="AD406" s="1613"/>
      <c r="AE406" s="1613"/>
      <c r="AF406" s="1613"/>
      <c r="AG406" s="1613"/>
      <c r="AH406" s="1613"/>
      <c r="AI406" s="1613"/>
      <c r="AJ406" s="1613"/>
      <c r="AK406" s="1613"/>
      <c r="AL406" s="1613"/>
      <c r="AM406" s="1613"/>
      <c r="AN406" s="1613"/>
      <c r="AO406" s="1613"/>
      <c r="AP406" s="1613"/>
      <c r="AQ406" s="1613"/>
      <c r="AR406" s="1613"/>
      <c r="AS406" s="1613"/>
      <c r="AT406" s="1613"/>
      <c r="AU406" s="1613"/>
      <c r="AV406" s="1613"/>
      <c r="AW406" s="1613"/>
      <c r="AX406" s="1613"/>
      <c r="AY406" s="1613"/>
      <c r="AZ406" s="1613"/>
      <c r="BA406" s="1613"/>
      <c r="BB406" s="1613"/>
      <c r="BC406" s="1613"/>
      <c r="BD406" s="1613"/>
      <c r="BE406" s="1613"/>
      <c r="BF406" s="1613"/>
      <c r="BG406" s="211"/>
      <c r="BH406" s="210"/>
      <c r="BI406" s="210"/>
      <c r="BJ406" s="210"/>
      <c r="BK406" s="210"/>
    </row>
    <row r="407" spans="1:63" s="193" customFormat="1" ht="14.25" customHeight="1">
      <c r="D407" s="210"/>
      <c r="E407" s="210"/>
      <c r="F407" s="1613"/>
      <c r="G407" s="1613"/>
      <c r="H407" s="1613"/>
      <c r="I407" s="1613"/>
      <c r="J407" s="1613"/>
      <c r="K407" s="1613"/>
      <c r="L407" s="1613"/>
      <c r="M407" s="1613"/>
      <c r="N407" s="1613"/>
      <c r="O407" s="1613"/>
      <c r="P407" s="1613"/>
      <c r="Q407" s="1613"/>
      <c r="R407" s="1613"/>
      <c r="S407" s="1613"/>
      <c r="T407" s="1613"/>
      <c r="U407" s="1613"/>
      <c r="V407" s="1613"/>
      <c r="W407" s="1613"/>
      <c r="X407" s="1613"/>
      <c r="Y407" s="1613"/>
      <c r="Z407" s="1613"/>
      <c r="AA407" s="1613"/>
      <c r="AB407" s="1613"/>
      <c r="AC407" s="1613"/>
      <c r="AD407" s="1613"/>
      <c r="AE407" s="1613"/>
      <c r="AF407" s="1613"/>
      <c r="AG407" s="1613"/>
      <c r="AH407" s="1613"/>
      <c r="AI407" s="1613"/>
      <c r="AJ407" s="1613"/>
      <c r="AK407" s="1613"/>
      <c r="AL407" s="1613"/>
      <c r="AM407" s="1613"/>
      <c r="AN407" s="1613"/>
      <c r="AO407" s="1613"/>
      <c r="AP407" s="1613"/>
      <c r="AQ407" s="1613"/>
      <c r="AR407" s="1613"/>
      <c r="AS407" s="1613"/>
      <c r="AT407" s="1613"/>
      <c r="AU407" s="1613"/>
      <c r="AV407" s="1613"/>
      <c r="AW407" s="1613"/>
      <c r="AX407" s="1613"/>
      <c r="AY407" s="1613"/>
      <c r="AZ407" s="1613"/>
      <c r="BA407" s="1613"/>
      <c r="BB407" s="1613"/>
      <c r="BC407" s="1613"/>
      <c r="BD407" s="1613"/>
      <c r="BE407" s="1613"/>
      <c r="BF407" s="1613"/>
      <c r="BG407" s="211"/>
      <c r="BH407" s="210"/>
      <c r="BI407" s="210"/>
      <c r="BJ407" s="210"/>
      <c r="BK407" s="210"/>
    </row>
    <row r="408" spans="1:63" s="193" customFormat="1" ht="79.5" customHeight="1">
      <c r="D408" s="1613" t="s">
        <v>244</v>
      </c>
      <c r="E408" s="1613"/>
      <c r="F408" s="1613"/>
      <c r="G408" s="1613"/>
      <c r="H408" s="1613"/>
      <c r="I408" s="1613"/>
      <c r="J408" s="1613"/>
      <c r="K408" s="1613"/>
      <c r="L408" s="1613"/>
      <c r="M408" s="1613"/>
      <c r="N408" s="1613"/>
      <c r="O408" s="1613"/>
      <c r="P408" s="1613"/>
      <c r="Q408" s="1613"/>
      <c r="R408" s="1613"/>
      <c r="S408" s="1613"/>
      <c r="T408" s="1613"/>
      <c r="U408" s="1613"/>
      <c r="V408" s="1613"/>
      <c r="W408" s="1613"/>
      <c r="X408" s="1613"/>
      <c r="Y408" s="1613"/>
      <c r="Z408" s="1613"/>
      <c r="AA408" s="1613"/>
      <c r="AB408" s="1613"/>
      <c r="AC408" s="1613"/>
      <c r="AD408" s="1613"/>
      <c r="AE408" s="1613"/>
      <c r="AF408" s="1613"/>
      <c r="AG408" s="1613"/>
      <c r="AH408" s="1613"/>
      <c r="AI408" s="1613"/>
      <c r="AJ408" s="1613"/>
      <c r="AK408" s="1613"/>
      <c r="AL408" s="1613"/>
      <c r="AM408" s="1613"/>
      <c r="AN408" s="1613"/>
      <c r="AO408" s="1613"/>
      <c r="AP408" s="1613"/>
      <c r="AQ408" s="1613"/>
      <c r="AR408" s="1613"/>
      <c r="AS408" s="1613"/>
      <c r="AT408" s="1613"/>
      <c r="AU408" s="1613"/>
      <c r="AV408" s="1613"/>
      <c r="AW408" s="1613"/>
      <c r="AX408" s="1613"/>
      <c r="AY408" s="1613"/>
      <c r="AZ408" s="1613"/>
      <c r="BA408" s="1613"/>
      <c r="BB408" s="1613"/>
      <c r="BC408" s="1613"/>
      <c r="BD408" s="1613"/>
      <c r="BE408" s="1613"/>
      <c r="BF408" s="1613"/>
      <c r="BG408" s="212"/>
      <c r="BH408" s="212"/>
      <c r="BI408" s="212"/>
      <c r="BJ408" s="212"/>
      <c r="BK408" s="212"/>
    </row>
    <row r="409" spans="1:63" s="193" customFormat="1" ht="10.5" customHeight="1"/>
    <row r="410" spans="1:63" s="193" customFormat="1" ht="15" customHeight="1">
      <c r="B410" s="70" t="s">
        <v>245</v>
      </c>
    </row>
    <row r="411" spans="1:63" s="193" customFormat="1" ht="14.25" customHeight="1">
      <c r="D411" s="1611" t="s">
        <v>148</v>
      </c>
      <c r="E411" s="1611"/>
      <c r="F411" s="1611"/>
      <c r="G411" s="1611"/>
      <c r="H411" s="1611"/>
      <c r="I411" s="1611"/>
      <c r="J411" s="1611" t="s">
        <v>149</v>
      </c>
      <c r="K411" s="1611"/>
      <c r="L411" s="1611"/>
      <c r="M411" s="1611"/>
      <c r="N411" s="1611"/>
      <c r="O411" s="1611"/>
      <c r="P411" s="1611"/>
      <c r="Q411" s="1611"/>
      <c r="R411" s="1611"/>
      <c r="S411" s="1611"/>
      <c r="T411" s="1611"/>
      <c r="U411" s="1611"/>
      <c r="V411" s="1611"/>
      <c r="W411" s="1611"/>
      <c r="X411" s="1611"/>
      <c r="Y411" s="1611"/>
      <c r="Z411" s="1611"/>
      <c r="AA411" s="1611"/>
      <c r="AB411" s="1611"/>
      <c r="AC411" s="1611"/>
      <c r="AD411" s="1611"/>
      <c r="AE411" s="1611"/>
      <c r="AF411" s="1611"/>
      <c r="AG411" s="1611" t="s">
        <v>150</v>
      </c>
      <c r="AH411" s="1611"/>
      <c r="AI411" s="1611"/>
      <c r="AJ411" s="1611"/>
      <c r="AK411" s="1611"/>
      <c r="AL411" s="1611"/>
      <c r="AM411" s="1611" t="s">
        <v>239</v>
      </c>
      <c r="AN411" s="1611"/>
      <c r="AO411" s="1611"/>
      <c r="AP411" s="1611"/>
      <c r="AQ411" s="1611"/>
      <c r="AR411" s="1611"/>
      <c r="AS411" s="1615" t="s">
        <v>159</v>
      </c>
      <c r="AT411" s="1615"/>
      <c r="AU411" s="1615"/>
      <c r="AV411" s="1615"/>
      <c r="AW411" s="1615"/>
      <c r="AX411" s="1615"/>
      <c r="AY411" s="1611" t="s">
        <v>160</v>
      </c>
      <c r="AZ411" s="1611"/>
      <c r="BA411" s="1611"/>
      <c r="BB411" s="1611"/>
      <c r="BC411" s="1611"/>
      <c r="BD411" s="1611"/>
      <c r="BE411" s="213"/>
      <c r="BF411" s="213"/>
      <c r="BG411" s="213"/>
      <c r="BH411" s="213"/>
      <c r="BI411" s="213"/>
      <c r="BJ411" s="213"/>
    </row>
    <row r="412" spans="1:63" s="193" customFormat="1" ht="14.25" customHeight="1">
      <c r="D412" s="1611"/>
      <c r="E412" s="1611"/>
      <c r="F412" s="1611"/>
      <c r="G412" s="1611"/>
      <c r="H412" s="1611"/>
      <c r="I412" s="1611"/>
      <c r="J412" s="1611"/>
      <c r="K412" s="1611"/>
      <c r="L412" s="1611"/>
      <c r="M412" s="1611"/>
      <c r="N412" s="1611"/>
      <c r="O412" s="1611"/>
      <c r="P412" s="1611"/>
      <c r="Q412" s="1611"/>
      <c r="R412" s="1611"/>
      <c r="S412" s="1611"/>
      <c r="T412" s="1611"/>
      <c r="U412" s="1611"/>
      <c r="V412" s="1611"/>
      <c r="W412" s="1611"/>
      <c r="X412" s="1611"/>
      <c r="Y412" s="1611"/>
      <c r="Z412" s="1611"/>
      <c r="AA412" s="1611"/>
      <c r="AB412" s="1611"/>
      <c r="AC412" s="1611"/>
      <c r="AD412" s="1611"/>
      <c r="AE412" s="1611"/>
      <c r="AF412" s="1611"/>
      <c r="AG412" s="1611"/>
      <c r="AH412" s="1611"/>
      <c r="AI412" s="1611"/>
      <c r="AJ412" s="1611"/>
      <c r="AK412" s="1611"/>
      <c r="AL412" s="1611"/>
      <c r="AM412" s="1611"/>
      <c r="AN412" s="1611"/>
      <c r="AO412" s="1611"/>
      <c r="AP412" s="1611"/>
      <c r="AQ412" s="1611"/>
      <c r="AR412" s="1611"/>
      <c r="AS412" s="1615"/>
      <c r="AT412" s="1615"/>
      <c r="AU412" s="1615"/>
      <c r="AV412" s="1615"/>
      <c r="AW412" s="1615"/>
      <c r="AX412" s="1615"/>
      <c r="AY412" s="1611"/>
      <c r="AZ412" s="1611"/>
      <c r="BA412" s="1611"/>
      <c r="BB412" s="1611"/>
      <c r="BC412" s="1611"/>
      <c r="BD412" s="1611"/>
      <c r="BE412" s="213"/>
      <c r="BF412" s="213"/>
      <c r="BG412" s="213"/>
      <c r="BH412" s="213"/>
      <c r="BI412" s="213"/>
      <c r="BJ412" s="213"/>
    </row>
    <row r="413" spans="1:63" s="193" customFormat="1" ht="14.25" customHeight="1">
      <c r="D413" s="1611"/>
      <c r="E413" s="1611"/>
      <c r="F413" s="1611"/>
      <c r="G413" s="1611"/>
      <c r="H413" s="1611"/>
      <c r="I413" s="1611"/>
      <c r="J413" s="1611"/>
      <c r="K413" s="1611"/>
      <c r="L413" s="1611"/>
      <c r="M413" s="1611"/>
      <c r="N413" s="1611"/>
      <c r="O413" s="1611"/>
      <c r="P413" s="1611"/>
      <c r="Q413" s="1611"/>
      <c r="R413" s="1611"/>
      <c r="S413" s="1611"/>
      <c r="T413" s="1611"/>
      <c r="U413" s="1611"/>
      <c r="V413" s="1611"/>
      <c r="W413" s="1611"/>
      <c r="X413" s="1611"/>
      <c r="Y413" s="1611"/>
      <c r="Z413" s="1611"/>
      <c r="AA413" s="1611"/>
      <c r="AB413" s="1611"/>
      <c r="AC413" s="1611"/>
      <c r="AD413" s="1611"/>
      <c r="AE413" s="1611"/>
      <c r="AF413" s="1611"/>
      <c r="AG413" s="1611"/>
      <c r="AH413" s="1611"/>
      <c r="AI413" s="1611"/>
      <c r="AJ413" s="1611"/>
      <c r="AK413" s="1611"/>
      <c r="AL413" s="1611"/>
      <c r="AM413" s="1611"/>
      <c r="AN413" s="1611"/>
      <c r="AO413" s="1611"/>
      <c r="AP413" s="1611"/>
      <c r="AQ413" s="1611"/>
      <c r="AR413" s="1611"/>
      <c r="AS413" s="1615"/>
      <c r="AT413" s="1615"/>
      <c r="AU413" s="1615"/>
      <c r="AV413" s="1615"/>
      <c r="AW413" s="1615"/>
      <c r="AX413" s="1615"/>
      <c r="AY413" s="1611"/>
      <c r="AZ413" s="1611"/>
      <c r="BA413" s="1611"/>
      <c r="BB413" s="1611"/>
      <c r="BC413" s="1611"/>
      <c r="BD413" s="1611"/>
      <c r="BE413" s="213"/>
      <c r="BF413" s="213"/>
      <c r="BG413" s="213"/>
      <c r="BH413" s="213"/>
      <c r="BI413" s="213"/>
      <c r="BJ413" s="213"/>
    </row>
    <row r="414" spans="1:63" s="108" customFormat="1" ht="14.25" customHeight="1">
      <c r="A414" s="201"/>
      <c r="B414" s="201"/>
      <c r="C414" s="201"/>
      <c r="D414" s="618"/>
      <c r="E414" s="618"/>
      <c r="F414" s="618"/>
      <c r="G414" s="618"/>
      <c r="H414" s="618"/>
      <c r="I414" s="618"/>
      <c r="J414" s="619"/>
      <c r="K414" s="619"/>
      <c r="L414" s="619"/>
      <c r="M414" s="619"/>
      <c r="N414" s="619"/>
      <c r="O414" s="619"/>
      <c r="P414" s="619"/>
      <c r="Q414" s="619"/>
      <c r="R414" s="619"/>
      <c r="S414" s="619"/>
      <c r="T414" s="619"/>
      <c r="U414" s="619"/>
      <c r="V414" s="619"/>
      <c r="W414" s="619"/>
      <c r="X414" s="619"/>
      <c r="Y414" s="619"/>
      <c r="Z414" s="619"/>
      <c r="AA414" s="619"/>
      <c r="AB414" s="619"/>
      <c r="AC414" s="619"/>
      <c r="AD414" s="619"/>
      <c r="AE414" s="619"/>
      <c r="AF414" s="619"/>
      <c r="AG414" s="621"/>
      <c r="AH414" s="622"/>
      <c r="AI414" s="622"/>
      <c r="AJ414" s="622"/>
      <c r="AK414" s="622"/>
      <c r="AL414" s="622"/>
      <c r="AM414" s="623"/>
      <c r="AN414" s="623"/>
      <c r="AO414" s="623"/>
      <c r="AP414" s="623"/>
      <c r="AQ414" s="623"/>
      <c r="AR414" s="623"/>
      <c r="AS414" s="624"/>
      <c r="AT414" s="624"/>
      <c r="AU414" s="624"/>
      <c r="AV414" s="624"/>
      <c r="AW414" s="624"/>
      <c r="AX414" s="624"/>
      <c r="AY414" s="625">
        <f>AM414*AS414</f>
        <v>0</v>
      </c>
      <c r="AZ414" s="625"/>
      <c r="BA414" s="625"/>
      <c r="BB414" s="625"/>
      <c r="BC414" s="625"/>
      <c r="BD414" s="625"/>
      <c r="BE414" s="202"/>
      <c r="BF414" s="202"/>
      <c r="BG414" s="202"/>
      <c r="BH414" s="202"/>
      <c r="BI414" s="97"/>
      <c r="BJ414" s="110"/>
    </row>
    <row r="415" spans="1:63" s="108" customFormat="1" ht="14.25" customHeight="1">
      <c r="A415" s="201"/>
      <c r="B415" s="201"/>
      <c r="C415" s="201"/>
      <c r="D415" s="618"/>
      <c r="E415" s="618"/>
      <c r="F415" s="618"/>
      <c r="G415" s="618"/>
      <c r="H415" s="618"/>
      <c r="I415" s="618"/>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2"/>
      <c r="AH415" s="622"/>
      <c r="AI415" s="622"/>
      <c r="AJ415" s="622"/>
      <c r="AK415" s="622"/>
      <c r="AL415" s="622"/>
      <c r="AM415" s="623"/>
      <c r="AN415" s="623"/>
      <c r="AO415" s="623"/>
      <c r="AP415" s="623"/>
      <c r="AQ415" s="623"/>
      <c r="AR415" s="623"/>
      <c r="AS415" s="624"/>
      <c r="AT415" s="624"/>
      <c r="AU415" s="624"/>
      <c r="AV415" s="624"/>
      <c r="AW415" s="624"/>
      <c r="AX415" s="624"/>
      <c r="AY415" s="625"/>
      <c r="AZ415" s="625"/>
      <c r="BA415" s="625"/>
      <c r="BB415" s="625"/>
      <c r="BC415" s="625"/>
      <c r="BD415" s="625"/>
      <c r="BE415" s="202"/>
      <c r="BF415" s="202"/>
      <c r="BG415" s="202"/>
      <c r="BH415" s="202"/>
      <c r="BI415" s="97"/>
      <c r="BJ415" s="110"/>
    </row>
    <row r="416" spans="1:63" s="108" customFormat="1" ht="14.25" customHeight="1">
      <c r="A416" s="201"/>
      <c r="B416" s="201"/>
      <c r="C416" s="201"/>
      <c r="D416" s="618"/>
      <c r="E416" s="618"/>
      <c r="F416" s="618"/>
      <c r="G416" s="618"/>
      <c r="H416" s="618"/>
      <c r="I416" s="618"/>
      <c r="J416" s="626" t="s">
        <v>240</v>
      </c>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2"/>
      <c r="AH416" s="622"/>
      <c r="AI416" s="622"/>
      <c r="AJ416" s="622"/>
      <c r="AK416" s="622"/>
      <c r="AL416" s="622"/>
      <c r="AM416" s="623"/>
      <c r="AN416" s="623"/>
      <c r="AO416" s="623"/>
      <c r="AP416" s="623"/>
      <c r="AQ416" s="623"/>
      <c r="AR416" s="623"/>
      <c r="AS416" s="624"/>
      <c r="AT416" s="624"/>
      <c r="AU416" s="624"/>
      <c r="AV416" s="624"/>
      <c r="AW416" s="624"/>
      <c r="AX416" s="624"/>
      <c r="AY416" s="625"/>
      <c r="AZ416" s="625"/>
      <c r="BA416" s="625"/>
      <c r="BB416" s="625"/>
      <c r="BC416" s="625"/>
      <c r="BD416" s="625"/>
      <c r="BE416" s="202"/>
      <c r="BF416" s="202"/>
      <c r="BG416" s="202"/>
      <c r="BH416" s="202"/>
      <c r="BI416" s="97"/>
      <c r="BJ416" s="110"/>
      <c r="BK416" s="111"/>
    </row>
    <row r="417" spans="1:63" s="108" customFormat="1" ht="14.25" customHeight="1">
      <c r="A417" s="201"/>
      <c r="B417" s="201"/>
      <c r="C417" s="201"/>
      <c r="D417" s="1616" t="s">
        <v>241</v>
      </c>
      <c r="E417" s="1616"/>
      <c r="F417" s="1616"/>
      <c r="G417" s="1616"/>
      <c r="H417" s="1616"/>
      <c r="I417" s="1616"/>
      <c r="J417" s="1616"/>
      <c r="K417" s="1616"/>
      <c r="L417" s="1616"/>
      <c r="M417" s="1616"/>
      <c r="N417" s="1616"/>
      <c r="O417" s="1616"/>
      <c r="P417" s="1616"/>
      <c r="Q417" s="1616"/>
      <c r="R417" s="1616"/>
      <c r="S417" s="1616"/>
      <c r="T417" s="1616"/>
      <c r="U417" s="1616"/>
      <c r="V417" s="1616"/>
      <c r="W417" s="1616"/>
      <c r="X417" s="1616"/>
      <c r="Y417" s="1616"/>
      <c r="Z417" s="1616"/>
      <c r="AA417" s="1616"/>
      <c r="AB417" s="1616"/>
      <c r="AC417" s="1616"/>
      <c r="AD417" s="1616"/>
      <c r="AE417" s="1616"/>
      <c r="AF417" s="1616"/>
      <c r="AG417" s="1616"/>
      <c r="AH417" s="1616"/>
      <c r="AI417" s="1616"/>
      <c r="AJ417" s="1616"/>
      <c r="AK417" s="1616"/>
      <c r="AL417" s="1616"/>
      <c r="AM417" s="1616"/>
      <c r="AN417" s="1616"/>
      <c r="AO417" s="1616"/>
      <c r="AP417" s="1616"/>
      <c r="AQ417" s="1616"/>
      <c r="AR417" s="1616"/>
      <c r="AS417" s="1616"/>
      <c r="AT417" s="1616"/>
      <c r="AU417" s="1616"/>
      <c r="AV417" s="1616"/>
      <c r="AW417" s="1616"/>
      <c r="AX417" s="1616"/>
      <c r="AY417" s="1616"/>
      <c r="AZ417" s="1616"/>
      <c r="BA417" s="1616"/>
      <c r="BB417" s="1616"/>
      <c r="BC417" s="1616"/>
      <c r="BD417" s="1616"/>
      <c r="BE417" s="202"/>
      <c r="BF417" s="202"/>
      <c r="BG417" s="202"/>
      <c r="BH417" s="202"/>
      <c r="BI417" s="97"/>
      <c r="BJ417" s="110"/>
      <c r="BK417" s="111"/>
    </row>
    <row r="418" spans="1:63" s="115" customFormat="1" ht="14.25" customHeight="1">
      <c r="A418" s="193"/>
      <c r="B418" s="193"/>
      <c r="C418" s="193"/>
      <c r="D418" s="210"/>
      <c r="E418" s="210"/>
      <c r="F418" s="1613" t="s">
        <v>246</v>
      </c>
      <c r="G418" s="1613"/>
      <c r="H418" s="1613"/>
      <c r="I418" s="1613"/>
      <c r="J418" s="1613"/>
      <c r="K418" s="1613"/>
      <c r="L418" s="1613"/>
      <c r="M418" s="1613"/>
      <c r="N418" s="1613"/>
      <c r="O418" s="1613"/>
      <c r="P418" s="1613"/>
      <c r="Q418" s="1613"/>
      <c r="R418" s="1613"/>
      <c r="S418" s="1613"/>
      <c r="T418" s="1613"/>
      <c r="U418" s="1613"/>
      <c r="V418" s="1613"/>
      <c r="W418" s="1613"/>
      <c r="X418" s="1613"/>
      <c r="Y418" s="1613"/>
      <c r="Z418" s="1613"/>
      <c r="AA418" s="1613"/>
      <c r="AB418" s="1613"/>
      <c r="AC418" s="1613"/>
      <c r="AD418" s="1613"/>
      <c r="AE418" s="1613"/>
      <c r="AF418" s="1613"/>
      <c r="AG418" s="1613"/>
      <c r="AH418" s="1613"/>
      <c r="AI418" s="1613"/>
      <c r="AJ418" s="1613"/>
      <c r="AK418" s="1613"/>
      <c r="AL418" s="1613"/>
      <c r="AM418" s="1613"/>
      <c r="AN418" s="1613"/>
      <c r="AO418" s="1613"/>
      <c r="AP418" s="1613"/>
      <c r="AQ418" s="1613"/>
      <c r="AR418" s="1613"/>
      <c r="AS418" s="1613"/>
      <c r="AT418" s="1613"/>
      <c r="AU418" s="1613"/>
      <c r="AV418" s="1613"/>
      <c r="AW418" s="1613"/>
      <c r="AX418" s="1613"/>
      <c r="AY418" s="1613"/>
      <c r="AZ418" s="1613"/>
      <c r="BA418" s="1613"/>
      <c r="BB418" s="1613"/>
      <c r="BC418" s="1613"/>
      <c r="BD418" s="1613"/>
      <c r="BE418" s="1613"/>
      <c r="BF418" s="1613"/>
      <c r="BG418" s="1613"/>
      <c r="BH418" s="210"/>
      <c r="BI418" s="210"/>
      <c r="BJ418" s="116"/>
      <c r="BK418" s="116"/>
    </row>
    <row r="419" spans="1:63" s="115" customFormat="1" ht="17.25" customHeight="1">
      <c r="A419" s="193"/>
      <c r="B419" s="193"/>
      <c r="C419" s="193"/>
      <c r="D419" s="210"/>
      <c r="E419" s="210"/>
      <c r="F419" s="1613"/>
      <c r="G419" s="1613"/>
      <c r="H419" s="1613"/>
      <c r="I419" s="1613"/>
      <c r="J419" s="1613"/>
      <c r="K419" s="1613"/>
      <c r="L419" s="1613"/>
      <c r="M419" s="1613"/>
      <c r="N419" s="1613"/>
      <c r="O419" s="1613"/>
      <c r="P419" s="1613"/>
      <c r="Q419" s="1613"/>
      <c r="R419" s="1613"/>
      <c r="S419" s="1613"/>
      <c r="T419" s="1613"/>
      <c r="U419" s="1613"/>
      <c r="V419" s="1613"/>
      <c r="W419" s="1613"/>
      <c r="X419" s="1613"/>
      <c r="Y419" s="1613"/>
      <c r="Z419" s="1613"/>
      <c r="AA419" s="1613"/>
      <c r="AB419" s="1613"/>
      <c r="AC419" s="1613"/>
      <c r="AD419" s="1613"/>
      <c r="AE419" s="1613"/>
      <c r="AF419" s="1613"/>
      <c r="AG419" s="1613"/>
      <c r="AH419" s="1613"/>
      <c r="AI419" s="1613"/>
      <c r="AJ419" s="1613"/>
      <c r="AK419" s="1613"/>
      <c r="AL419" s="1613"/>
      <c r="AM419" s="1613"/>
      <c r="AN419" s="1613"/>
      <c r="AO419" s="1613"/>
      <c r="AP419" s="1613"/>
      <c r="AQ419" s="1613"/>
      <c r="AR419" s="1613"/>
      <c r="AS419" s="1613"/>
      <c r="AT419" s="1613"/>
      <c r="AU419" s="1613"/>
      <c r="AV419" s="1613"/>
      <c r="AW419" s="1613"/>
      <c r="AX419" s="1613"/>
      <c r="AY419" s="1613"/>
      <c r="AZ419" s="1613"/>
      <c r="BA419" s="1613"/>
      <c r="BB419" s="1613"/>
      <c r="BC419" s="1613"/>
      <c r="BD419" s="1613"/>
      <c r="BE419" s="1613"/>
      <c r="BF419" s="1613"/>
      <c r="BG419" s="1613"/>
      <c r="BH419" s="210"/>
      <c r="BI419" s="210"/>
      <c r="BJ419" s="116"/>
      <c r="BK419" s="116"/>
    </row>
    <row r="420" spans="1:63" s="115" customFormat="1" ht="14.25" customHeight="1">
      <c r="A420" s="193"/>
      <c r="B420" s="193"/>
      <c r="C420" s="193"/>
      <c r="D420" s="210"/>
      <c r="E420" s="210"/>
      <c r="F420" s="1613" t="s">
        <v>321</v>
      </c>
      <c r="G420" s="1613"/>
      <c r="H420" s="1613"/>
      <c r="I420" s="1613"/>
      <c r="J420" s="1613"/>
      <c r="K420" s="1613"/>
      <c r="L420" s="1613"/>
      <c r="M420" s="1613"/>
      <c r="N420" s="1613"/>
      <c r="O420" s="1613"/>
      <c r="P420" s="1613"/>
      <c r="Q420" s="1613"/>
      <c r="R420" s="1613"/>
      <c r="S420" s="1613"/>
      <c r="T420" s="1613"/>
      <c r="U420" s="1613"/>
      <c r="V420" s="1613"/>
      <c r="W420" s="1613"/>
      <c r="X420" s="1613"/>
      <c r="Y420" s="1613"/>
      <c r="Z420" s="1613"/>
      <c r="AA420" s="1613"/>
      <c r="AB420" s="1613"/>
      <c r="AC420" s="1613"/>
      <c r="AD420" s="1613"/>
      <c r="AE420" s="1613"/>
      <c r="AF420" s="1613"/>
      <c r="AG420" s="1613"/>
      <c r="AH420" s="1613"/>
      <c r="AI420" s="1613"/>
      <c r="AJ420" s="1613"/>
      <c r="AK420" s="1613"/>
      <c r="AL420" s="1613"/>
      <c r="AM420" s="1613"/>
      <c r="AN420" s="1613"/>
      <c r="AO420" s="1613"/>
      <c r="AP420" s="1613"/>
      <c r="AQ420" s="1613"/>
      <c r="AR420" s="1613"/>
      <c r="AS420" s="1613"/>
      <c r="AT420" s="1613"/>
      <c r="AU420" s="1613"/>
      <c r="AV420" s="1613"/>
      <c r="AW420" s="1613"/>
      <c r="AX420" s="1613"/>
      <c r="AY420" s="1613"/>
      <c r="AZ420" s="1613"/>
      <c r="BA420" s="1613"/>
      <c r="BB420" s="1613"/>
      <c r="BC420" s="1613"/>
      <c r="BD420" s="1613"/>
      <c r="BE420" s="1613"/>
      <c r="BF420" s="1613"/>
      <c r="BG420" s="211"/>
      <c r="BH420" s="210"/>
      <c r="BI420" s="210"/>
      <c r="BJ420" s="116"/>
      <c r="BK420" s="116"/>
    </row>
    <row r="421" spans="1:63" s="115" customFormat="1" ht="46.5" customHeight="1">
      <c r="A421" s="193"/>
      <c r="B421" s="193"/>
      <c r="C421" s="193"/>
      <c r="D421" s="210"/>
      <c r="E421" s="210"/>
      <c r="F421" s="1613"/>
      <c r="G421" s="1613"/>
      <c r="H421" s="1613"/>
      <c r="I421" s="1613"/>
      <c r="J421" s="1613"/>
      <c r="K421" s="1613"/>
      <c r="L421" s="1613"/>
      <c r="M421" s="1613"/>
      <c r="N421" s="1613"/>
      <c r="O421" s="1613"/>
      <c r="P421" s="1613"/>
      <c r="Q421" s="1613"/>
      <c r="R421" s="1613"/>
      <c r="S421" s="1613"/>
      <c r="T421" s="1613"/>
      <c r="U421" s="1613"/>
      <c r="V421" s="1613"/>
      <c r="W421" s="1613"/>
      <c r="X421" s="1613"/>
      <c r="Y421" s="1613"/>
      <c r="Z421" s="1613"/>
      <c r="AA421" s="1613"/>
      <c r="AB421" s="1613"/>
      <c r="AC421" s="1613"/>
      <c r="AD421" s="1613"/>
      <c r="AE421" s="1613"/>
      <c r="AF421" s="1613"/>
      <c r="AG421" s="1613"/>
      <c r="AH421" s="1613"/>
      <c r="AI421" s="1613"/>
      <c r="AJ421" s="1613"/>
      <c r="AK421" s="1613"/>
      <c r="AL421" s="1613"/>
      <c r="AM421" s="1613"/>
      <c r="AN421" s="1613"/>
      <c r="AO421" s="1613"/>
      <c r="AP421" s="1613"/>
      <c r="AQ421" s="1613"/>
      <c r="AR421" s="1613"/>
      <c r="AS421" s="1613"/>
      <c r="AT421" s="1613"/>
      <c r="AU421" s="1613"/>
      <c r="AV421" s="1613"/>
      <c r="AW421" s="1613"/>
      <c r="AX421" s="1613"/>
      <c r="AY421" s="1613"/>
      <c r="AZ421" s="1613"/>
      <c r="BA421" s="1613"/>
      <c r="BB421" s="1613"/>
      <c r="BC421" s="1613"/>
      <c r="BD421" s="1613"/>
      <c r="BE421" s="1613"/>
      <c r="BF421" s="1613"/>
      <c r="BG421" s="211"/>
      <c r="BH421" s="210"/>
      <c r="BI421" s="210"/>
      <c r="BJ421" s="116"/>
      <c r="BK421" s="116"/>
    </row>
    <row r="422" spans="1:63" s="115" customFormat="1" ht="14.25" customHeight="1">
      <c r="A422" s="193"/>
      <c r="B422" s="193"/>
      <c r="C422" s="193"/>
      <c r="D422" s="210"/>
      <c r="E422" s="210"/>
      <c r="F422" s="1613" t="s">
        <v>247</v>
      </c>
      <c r="G422" s="1613"/>
      <c r="H422" s="1613"/>
      <c r="I422" s="1613"/>
      <c r="J422" s="1613"/>
      <c r="K422" s="1613"/>
      <c r="L422" s="1613"/>
      <c r="M422" s="1613"/>
      <c r="N422" s="1613"/>
      <c r="O422" s="1613"/>
      <c r="P422" s="1613"/>
      <c r="Q422" s="1613"/>
      <c r="R422" s="1613"/>
      <c r="S422" s="1613"/>
      <c r="T422" s="1613"/>
      <c r="U422" s="1613"/>
      <c r="V422" s="1613"/>
      <c r="W422" s="1613"/>
      <c r="X422" s="1613"/>
      <c r="Y422" s="1613"/>
      <c r="Z422" s="1613"/>
      <c r="AA422" s="1613"/>
      <c r="AB422" s="1613"/>
      <c r="AC422" s="1613"/>
      <c r="AD422" s="1613"/>
      <c r="AE422" s="1613"/>
      <c r="AF422" s="1613"/>
      <c r="AG422" s="1613"/>
      <c r="AH422" s="1613"/>
      <c r="AI422" s="1613"/>
      <c r="AJ422" s="1613"/>
      <c r="AK422" s="1613"/>
      <c r="AL422" s="1613"/>
      <c r="AM422" s="1613"/>
      <c r="AN422" s="1613"/>
      <c r="AO422" s="1613"/>
      <c r="AP422" s="1613"/>
      <c r="AQ422" s="1613"/>
      <c r="AR422" s="1613"/>
      <c r="AS422" s="1613"/>
      <c r="AT422" s="1613"/>
      <c r="AU422" s="1613"/>
      <c r="AV422" s="1613"/>
      <c r="AW422" s="1613"/>
      <c r="AX422" s="1613"/>
      <c r="AY422" s="1613"/>
      <c r="AZ422" s="1613"/>
      <c r="BA422" s="1613"/>
      <c r="BB422" s="1613"/>
      <c r="BC422" s="1613"/>
      <c r="BD422" s="1613"/>
      <c r="BE422" s="1613"/>
      <c r="BF422" s="1613"/>
      <c r="BG422" s="211"/>
      <c r="BH422" s="210"/>
      <c r="BI422" s="210"/>
      <c r="BJ422" s="116"/>
      <c r="BK422" s="116"/>
    </row>
    <row r="423" spans="1:63" s="115" customFormat="1" ht="21" customHeight="1">
      <c r="A423" s="193"/>
      <c r="B423" s="193"/>
      <c r="C423" s="193"/>
      <c r="D423" s="210"/>
      <c r="E423" s="210"/>
      <c r="F423" s="1613"/>
      <c r="G423" s="1613"/>
      <c r="H423" s="1613"/>
      <c r="I423" s="1613"/>
      <c r="J423" s="1613"/>
      <c r="K423" s="1613"/>
      <c r="L423" s="1613"/>
      <c r="M423" s="1613"/>
      <c r="N423" s="1613"/>
      <c r="O423" s="1613"/>
      <c r="P423" s="1613"/>
      <c r="Q423" s="1613"/>
      <c r="R423" s="1613"/>
      <c r="S423" s="1613"/>
      <c r="T423" s="1613"/>
      <c r="U423" s="1613"/>
      <c r="V423" s="1613"/>
      <c r="W423" s="1613"/>
      <c r="X423" s="1613"/>
      <c r="Y423" s="1613"/>
      <c r="Z423" s="1613"/>
      <c r="AA423" s="1613"/>
      <c r="AB423" s="1613"/>
      <c r="AC423" s="1613"/>
      <c r="AD423" s="1613"/>
      <c r="AE423" s="1613"/>
      <c r="AF423" s="1613"/>
      <c r="AG423" s="1613"/>
      <c r="AH423" s="1613"/>
      <c r="AI423" s="1613"/>
      <c r="AJ423" s="1613"/>
      <c r="AK423" s="1613"/>
      <c r="AL423" s="1613"/>
      <c r="AM423" s="1613"/>
      <c r="AN423" s="1613"/>
      <c r="AO423" s="1613"/>
      <c r="AP423" s="1613"/>
      <c r="AQ423" s="1613"/>
      <c r="AR423" s="1613"/>
      <c r="AS423" s="1613"/>
      <c r="AT423" s="1613"/>
      <c r="AU423" s="1613"/>
      <c r="AV423" s="1613"/>
      <c r="AW423" s="1613"/>
      <c r="AX423" s="1613"/>
      <c r="AY423" s="1613"/>
      <c r="AZ423" s="1613"/>
      <c r="BA423" s="1613"/>
      <c r="BB423" s="1613"/>
      <c r="BC423" s="1613"/>
      <c r="BD423" s="1613"/>
      <c r="BE423" s="1613"/>
      <c r="BF423" s="1613"/>
      <c r="BG423" s="211"/>
      <c r="BH423" s="210"/>
      <c r="BI423" s="210"/>
      <c r="BJ423" s="116"/>
      <c r="BK423" s="116"/>
    </row>
    <row r="424" spans="1:63" s="63" customFormat="1" ht="12" customHeight="1">
      <c r="A424" s="194"/>
      <c r="B424" s="194"/>
      <c r="C424" s="194"/>
      <c r="D424" s="194"/>
      <c r="E424" s="194"/>
    </row>
    <row r="425" spans="1:63" s="92" customFormat="1" ht="15" customHeight="1">
      <c r="A425" s="193"/>
      <c r="B425" s="70" t="s">
        <v>248</v>
      </c>
      <c r="C425" s="70"/>
      <c r="AD425" s="193"/>
      <c r="AE425" s="193"/>
      <c r="AF425" s="193"/>
      <c r="AG425" s="193"/>
      <c r="AH425" s="193"/>
      <c r="AI425" s="193"/>
      <c r="AJ425" s="193"/>
      <c r="AK425" s="193"/>
      <c r="AL425" s="193"/>
      <c r="AM425" s="193"/>
      <c r="AN425" s="193"/>
      <c r="AO425" s="193"/>
      <c r="AP425" s="193"/>
      <c r="AQ425" s="193"/>
      <c r="AR425" s="193"/>
      <c r="AS425" s="193"/>
      <c r="AT425" s="193"/>
      <c r="AU425" s="193"/>
      <c r="AV425" s="193"/>
      <c r="AW425" s="193"/>
      <c r="AX425" s="193"/>
      <c r="AY425" s="193"/>
      <c r="AZ425" s="193"/>
      <c r="BA425" s="193"/>
      <c r="BB425" s="193"/>
      <c r="BC425" s="193"/>
      <c r="BD425" s="193"/>
      <c r="BE425" s="193"/>
      <c r="BF425" s="193"/>
      <c r="BG425" s="193"/>
      <c r="BH425" s="193"/>
      <c r="BI425" s="193"/>
    </row>
    <row r="426" spans="1:63" s="92" customFormat="1" ht="14.25" customHeight="1">
      <c r="A426" s="193"/>
      <c r="B426" s="193"/>
      <c r="C426" s="193"/>
      <c r="D426" s="629" t="s">
        <v>148</v>
      </c>
      <c r="E426" s="629"/>
      <c r="F426" s="629"/>
      <c r="G426" s="629"/>
      <c r="H426" s="629"/>
      <c r="I426" s="629"/>
      <c r="J426" s="629" t="s">
        <v>149</v>
      </c>
      <c r="K426" s="629"/>
      <c r="L426" s="629"/>
      <c r="M426" s="629"/>
      <c r="N426" s="629"/>
      <c r="O426" s="629"/>
      <c r="P426" s="629"/>
      <c r="Q426" s="629"/>
      <c r="R426" s="629"/>
      <c r="S426" s="629"/>
      <c r="T426" s="629"/>
      <c r="U426" s="629"/>
      <c r="V426" s="629"/>
      <c r="W426" s="629"/>
      <c r="X426" s="629"/>
      <c r="Y426" s="629"/>
      <c r="Z426" s="629"/>
      <c r="AA426" s="629"/>
      <c r="AB426" s="629"/>
      <c r="AC426" s="629"/>
      <c r="AD426" s="629"/>
      <c r="AE426" s="629"/>
      <c r="AF426" s="629"/>
      <c r="AG426" s="629" t="s">
        <v>150</v>
      </c>
      <c r="AH426" s="629"/>
      <c r="AI426" s="629"/>
      <c r="AJ426" s="629"/>
      <c r="AK426" s="629"/>
      <c r="AL426" s="629"/>
      <c r="AM426" s="629" t="s">
        <v>239</v>
      </c>
      <c r="AN426" s="629"/>
      <c r="AO426" s="629"/>
      <c r="AP426" s="629"/>
      <c r="AQ426" s="629"/>
      <c r="AR426" s="629"/>
      <c r="AS426" s="630" t="s">
        <v>159</v>
      </c>
      <c r="AT426" s="630"/>
      <c r="AU426" s="630"/>
      <c r="AV426" s="630"/>
      <c r="AW426" s="630"/>
      <c r="AX426" s="630"/>
      <c r="AY426" s="629" t="s">
        <v>160</v>
      </c>
      <c r="AZ426" s="629"/>
      <c r="BA426" s="629"/>
      <c r="BB426" s="629"/>
      <c r="BC426" s="629"/>
      <c r="BD426" s="629"/>
      <c r="BE426" s="213"/>
      <c r="BF426" s="213"/>
      <c r="BG426" s="213"/>
      <c r="BH426" s="213"/>
      <c r="BI426" s="213"/>
      <c r="BJ426" s="107"/>
    </row>
    <row r="427" spans="1:63" s="92" customFormat="1" ht="14.25" customHeight="1">
      <c r="A427" s="193"/>
      <c r="B427" s="193"/>
      <c r="C427" s="193"/>
      <c r="D427" s="629"/>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c r="AF427" s="629"/>
      <c r="AG427" s="629"/>
      <c r="AH427" s="629"/>
      <c r="AI427" s="629"/>
      <c r="AJ427" s="629"/>
      <c r="AK427" s="629"/>
      <c r="AL427" s="629"/>
      <c r="AM427" s="629"/>
      <c r="AN427" s="629"/>
      <c r="AO427" s="629"/>
      <c r="AP427" s="629"/>
      <c r="AQ427" s="629"/>
      <c r="AR427" s="629"/>
      <c r="AS427" s="630"/>
      <c r="AT427" s="630"/>
      <c r="AU427" s="630"/>
      <c r="AV427" s="630"/>
      <c r="AW427" s="630"/>
      <c r="AX427" s="630"/>
      <c r="AY427" s="629"/>
      <c r="AZ427" s="629"/>
      <c r="BA427" s="629"/>
      <c r="BB427" s="629"/>
      <c r="BC427" s="629"/>
      <c r="BD427" s="629"/>
      <c r="BE427" s="213"/>
      <c r="BF427" s="213"/>
      <c r="BG427" s="213"/>
      <c r="BH427" s="213"/>
      <c r="BI427" s="213"/>
      <c r="BJ427" s="107"/>
    </row>
    <row r="428" spans="1:63" s="92" customFormat="1" ht="14.25" customHeight="1">
      <c r="A428" s="193"/>
      <c r="B428" s="193"/>
      <c r="C428" s="193"/>
      <c r="D428" s="629"/>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c r="AF428" s="629"/>
      <c r="AG428" s="629"/>
      <c r="AH428" s="629"/>
      <c r="AI428" s="629"/>
      <c r="AJ428" s="629"/>
      <c r="AK428" s="629"/>
      <c r="AL428" s="629"/>
      <c r="AM428" s="629"/>
      <c r="AN428" s="629"/>
      <c r="AO428" s="629"/>
      <c r="AP428" s="629"/>
      <c r="AQ428" s="629"/>
      <c r="AR428" s="629"/>
      <c r="AS428" s="630"/>
      <c r="AT428" s="630"/>
      <c r="AU428" s="630"/>
      <c r="AV428" s="630"/>
      <c r="AW428" s="630"/>
      <c r="AX428" s="630"/>
      <c r="AY428" s="629"/>
      <c r="AZ428" s="629"/>
      <c r="BA428" s="629"/>
      <c r="BB428" s="629"/>
      <c r="BC428" s="629"/>
      <c r="BD428" s="629"/>
      <c r="BE428" s="213"/>
      <c r="BF428" s="213"/>
      <c r="BG428" s="213"/>
      <c r="BH428" s="213"/>
      <c r="BI428" s="213"/>
      <c r="BJ428" s="107"/>
    </row>
    <row r="429" spans="1:63" s="108" customFormat="1" ht="14.25" customHeight="1">
      <c r="A429" s="201"/>
      <c r="B429" s="201"/>
      <c r="C429" s="201"/>
      <c r="D429" s="618"/>
      <c r="E429" s="618"/>
      <c r="F429" s="618"/>
      <c r="G429" s="618"/>
      <c r="H429" s="618"/>
      <c r="I429" s="618"/>
      <c r="J429" s="619"/>
      <c r="K429" s="619"/>
      <c r="L429" s="619"/>
      <c r="M429" s="619"/>
      <c r="N429" s="619"/>
      <c r="O429" s="619"/>
      <c r="P429" s="619"/>
      <c r="Q429" s="619"/>
      <c r="R429" s="619"/>
      <c r="S429" s="619"/>
      <c r="T429" s="619"/>
      <c r="U429" s="619"/>
      <c r="V429" s="619"/>
      <c r="W429" s="619"/>
      <c r="X429" s="619"/>
      <c r="Y429" s="619"/>
      <c r="Z429" s="619"/>
      <c r="AA429" s="619"/>
      <c r="AB429" s="619"/>
      <c r="AC429" s="619"/>
      <c r="AD429" s="619"/>
      <c r="AE429" s="619"/>
      <c r="AF429" s="619"/>
      <c r="AG429" s="621"/>
      <c r="AH429" s="622"/>
      <c r="AI429" s="622"/>
      <c r="AJ429" s="622"/>
      <c r="AK429" s="622"/>
      <c r="AL429" s="622"/>
      <c r="AM429" s="623"/>
      <c r="AN429" s="623"/>
      <c r="AO429" s="623"/>
      <c r="AP429" s="623"/>
      <c r="AQ429" s="623"/>
      <c r="AR429" s="623"/>
      <c r="AS429" s="624"/>
      <c r="AT429" s="624"/>
      <c r="AU429" s="624"/>
      <c r="AV429" s="624"/>
      <c r="AW429" s="624"/>
      <c r="AX429" s="624"/>
      <c r="AY429" s="625">
        <f>AM429*AS429</f>
        <v>0</v>
      </c>
      <c r="AZ429" s="625"/>
      <c r="BA429" s="625"/>
      <c r="BB429" s="625"/>
      <c r="BC429" s="625"/>
      <c r="BD429" s="625"/>
      <c r="BE429" s="202"/>
      <c r="BF429" s="202"/>
      <c r="BG429" s="202"/>
      <c r="BH429" s="202"/>
      <c r="BI429" s="97"/>
      <c r="BJ429" s="110"/>
    </row>
    <row r="430" spans="1:63" s="108" customFormat="1" ht="14.25" customHeight="1">
      <c r="A430" s="201"/>
      <c r="B430" s="201"/>
      <c r="C430" s="201"/>
      <c r="D430" s="618"/>
      <c r="E430" s="618"/>
      <c r="F430" s="618"/>
      <c r="G430" s="618"/>
      <c r="H430" s="618"/>
      <c r="I430" s="618"/>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c r="AF430" s="620"/>
      <c r="AG430" s="622"/>
      <c r="AH430" s="622"/>
      <c r="AI430" s="622"/>
      <c r="AJ430" s="622"/>
      <c r="AK430" s="622"/>
      <c r="AL430" s="622"/>
      <c r="AM430" s="623"/>
      <c r="AN430" s="623"/>
      <c r="AO430" s="623"/>
      <c r="AP430" s="623"/>
      <c r="AQ430" s="623"/>
      <c r="AR430" s="623"/>
      <c r="AS430" s="624"/>
      <c r="AT430" s="624"/>
      <c r="AU430" s="624"/>
      <c r="AV430" s="624"/>
      <c r="AW430" s="624"/>
      <c r="AX430" s="624"/>
      <c r="AY430" s="625"/>
      <c r="AZ430" s="625"/>
      <c r="BA430" s="625"/>
      <c r="BB430" s="625"/>
      <c r="BC430" s="625"/>
      <c r="BD430" s="625"/>
      <c r="BE430" s="202"/>
      <c r="BF430" s="202"/>
      <c r="BG430" s="202"/>
      <c r="BH430" s="202"/>
      <c r="BI430" s="97"/>
      <c r="BJ430" s="110"/>
    </row>
    <row r="431" spans="1:63" s="108" customFormat="1" ht="14.25" customHeight="1">
      <c r="A431" s="201"/>
      <c r="B431" s="201"/>
      <c r="C431" s="201"/>
      <c r="D431" s="618"/>
      <c r="E431" s="618"/>
      <c r="F431" s="618"/>
      <c r="G431" s="618"/>
      <c r="H431" s="618"/>
      <c r="I431" s="618"/>
      <c r="J431" s="626" t="s">
        <v>240</v>
      </c>
      <c r="K431" s="626"/>
      <c r="L431" s="626"/>
      <c r="M431" s="626"/>
      <c r="N431" s="626"/>
      <c r="O431" s="626"/>
      <c r="P431" s="626"/>
      <c r="Q431" s="626"/>
      <c r="R431" s="626"/>
      <c r="S431" s="626"/>
      <c r="T431" s="626"/>
      <c r="U431" s="626"/>
      <c r="V431" s="626"/>
      <c r="W431" s="626"/>
      <c r="X431" s="626"/>
      <c r="Y431" s="626"/>
      <c r="Z431" s="626"/>
      <c r="AA431" s="626"/>
      <c r="AB431" s="626"/>
      <c r="AC431" s="626"/>
      <c r="AD431" s="626"/>
      <c r="AE431" s="626"/>
      <c r="AF431" s="626"/>
      <c r="AG431" s="622"/>
      <c r="AH431" s="622"/>
      <c r="AI431" s="622"/>
      <c r="AJ431" s="622"/>
      <c r="AK431" s="622"/>
      <c r="AL431" s="622"/>
      <c r="AM431" s="623"/>
      <c r="AN431" s="623"/>
      <c r="AO431" s="623"/>
      <c r="AP431" s="623"/>
      <c r="AQ431" s="623"/>
      <c r="AR431" s="623"/>
      <c r="AS431" s="624"/>
      <c r="AT431" s="624"/>
      <c r="AU431" s="624"/>
      <c r="AV431" s="624"/>
      <c r="AW431" s="624"/>
      <c r="AX431" s="624"/>
      <c r="AY431" s="625"/>
      <c r="AZ431" s="625"/>
      <c r="BA431" s="625"/>
      <c r="BB431" s="625"/>
      <c r="BC431" s="625"/>
      <c r="BD431" s="625"/>
      <c r="BE431" s="202"/>
      <c r="BF431" s="202"/>
      <c r="BG431" s="202"/>
      <c r="BH431" s="202"/>
      <c r="BI431" s="97"/>
      <c r="BJ431" s="110"/>
      <c r="BK431" s="111"/>
    </row>
    <row r="432" spans="1:63" s="92" customFormat="1" ht="14.25" customHeight="1">
      <c r="A432" s="193"/>
      <c r="B432" s="70"/>
      <c r="C432" s="193"/>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c r="AA432" s="210"/>
      <c r="AB432" s="210"/>
      <c r="AC432" s="210"/>
      <c r="AD432" s="210"/>
      <c r="AE432" s="210"/>
      <c r="AF432" s="210"/>
      <c r="AG432" s="210"/>
      <c r="AH432" s="210"/>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4"/>
      <c r="BF432" s="214"/>
      <c r="BG432" s="214"/>
      <c r="BH432" s="193"/>
      <c r="BI432" s="210"/>
      <c r="BJ432" s="210"/>
    </row>
    <row r="433" spans="1:63" s="63" customFormat="1" ht="14.25" customHeight="1">
      <c r="A433" s="2" t="s">
        <v>322</v>
      </c>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row>
    <row r="434" spans="1:63" s="63" customFormat="1" ht="14.25" customHeight="1">
      <c r="B434" s="92" t="s">
        <v>249</v>
      </c>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row>
    <row r="435" spans="1:63" s="63" customFormat="1" ht="14.25" customHeight="1">
      <c r="A435" s="2"/>
      <c r="B435" s="5"/>
      <c r="C435" s="49"/>
      <c r="D435" s="347" t="s">
        <v>148</v>
      </c>
      <c r="E435" s="526"/>
      <c r="F435" s="526"/>
      <c r="G435" s="526"/>
      <c r="H435" s="526"/>
      <c r="I435" s="527"/>
      <c r="J435" s="329" t="s">
        <v>149</v>
      </c>
      <c r="K435" s="330"/>
      <c r="L435" s="330"/>
      <c r="M435" s="330"/>
      <c r="N435" s="330"/>
      <c r="O435" s="330"/>
      <c r="P435" s="330"/>
      <c r="Q435" s="330"/>
      <c r="R435" s="330"/>
      <c r="S435" s="330"/>
      <c r="T435" s="330"/>
      <c r="U435" s="330"/>
      <c r="V435" s="330"/>
      <c r="W435" s="330"/>
      <c r="X435" s="330"/>
      <c r="Y435" s="330"/>
      <c r="Z435" s="330"/>
      <c r="AA435" s="330"/>
      <c r="AB435" s="330"/>
      <c r="AC435" s="330"/>
      <c r="AD435" s="330"/>
      <c r="AE435" s="330"/>
      <c r="AF435" s="331"/>
      <c r="AG435" s="338" t="s">
        <v>150</v>
      </c>
      <c r="AH435" s="339"/>
      <c r="AI435" s="339"/>
      <c r="AJ435" s="339"/>
      <c r="AK435" s="339"/>
      <c r="AL435" s="340"/>
      <c r="AM435" s="505" t="s">
        <v>239</v>
      </c>
      <c r="AN435" s="506"/>
      <c r="AO435" s="506"/>
      <c r="AP435" s="506"/>
      <c r="AQ435" s="506"/>
      <c r="AR435" s="507"/>
      <c r="AS435" s="553" t="s">
        <v>159</v>
      </c>
      <c r="AT435" s="554"/>
      <c r="AU435" s="554"/>
      <c r="AV435" s="554"/>
      <c r="AW435" s="554"/>
      <c r="AX435" s="555"/>
      <c r="AY435" s="505" t="s">
        <v>160</v>
      </c>
      <c r="AZ435" s="506"/>
      <c r="BA435" s="506"/>
      <c r="BB435" s="506"/>
      <c r="BC435" s="506"/>
      <c r="BD435" s="507"/>
      <c r="BE435" s="2"/>
      <c r="BF435" s="2"/>
      <c r="BG435" s="2"/>
      <c r="BH435" s="2"/>
      <c r="BI435" s="2"/>
      <c r="BJ435" s="2"/>
      <c r="BK435" s="2"/>
    </row>
    <row r="436" spans="1:63" s="63" customFormat="1" ht="14.25" customHeight="1">
      <c r="A436" s="2"/>
      <c r="B436" s="5"/>
      <c r="C436" s="49"/>
      <c r="D436" s="528"/>
      <c r="E436" s="529"/>
      <c r="F436" s="529"/>
      <c r="G436" s="529"/>
      <c r="H436" s="529"/>
      <c r="I436" s="530"/>
      <c r="J436" s="332"/>
      <c r="K436" s="333"/>
      <c r="L436" s="333"/>
      <c r="M436" s="333"/>
      <c r="N436" s="333"/>
      <c r="O436" s="333"/>
      <c r="P436" s="333"/>
      <c r="Q436" s="333"/>
      <c r="R436" s="333"/>
      <c r="S436" s="333"/>
      <c r="T436" s="333"/>
      <c r="U436" s="333"/>
      <c r="V436" s="333"/>
      <c r="W436" s="333"/>
      <c r="X436" s="333"/>
      <c r="Y436" s="333"/>
      <c r="Z436" s="333"/>
      <c r="AA436" s="333"/>
      <c r="AB436" s="333"/>
      <c r="AC436" s="333"/>
      <c r="AD436" s="333"/>
      <c r="AE436" s="333"/>
      <c r="AF436" s="334"/>
      <c r="AG436" s="341"/>
      <c r="AH436" s="342"/>
      <c r="AI436" s="342"/>
      <c r="AJ436" s="342"/>
      <c r="AK436" s="342"/>
      <c r="AL436" s="343"/>
      <c r="AM436" s="508"/>
      <c r="AN436" s="509"/>
      <c r="AO436" s="509"/>
      <c r="AP436" s="509"/>
      <c r="AQ436" s="509"/>
      <c r="AR436" s="510"/>
      <c r="AS436" s="556"/>
      <c r="AT436" s="557"/>
      <c r="AU436" s="557"/>
      <c r="AV436" s="557"/>
      <c r="AW436" s="557"/>
      <c r="AX436" s="558"/>
      <c r="AY436" s="508"/>
      <c r="AZ436" s="509"/>
      <c r="BA436" s="509"/>
      <c r="BB436" s="509"/>
      <c r="BC436" s="509"/>
      <c r="BD436" s="510"/>
      <c r="BE436" s="2"/>
      <c r="BF436" s="2"/>
      <c r="BG436" s="2"/>
      <c r="BH436" s="2"/>
      <c r="BI436" s="2"/>
      <c r="BJ436" s="2"/>
      <c r="BK436" s="2"/>
    </row>
    <row r="437" spans="1:63" s="63" customFormat="1" ht="14.25" customHeight="1">
      <c r="A437" s="2"/>
      <c r="B437" s="5"/>
      <c r="C437" s="49"/>
      <c r="D437" s="531"/>
      <c r="E437" s="532"/>
      <c r="F437" s="532"/>
      <c r="G437" s="532"/>
      <c r="H437" s="532"/>
      <c r="I437" s="533"/>
      <c r="J437" s="335"/>
      <c r="K437" s="336"/>
      <c r="L437" s="336"/>
      <c r="M437" s="336"/>
      <c r="N437" s="336"/>
      <c r="O437" s="336"/>
      <c r="P437" s="336"/>
      <c r="Q437" s="336"/>
      <c r="R437" s="336"/>
      <c r="S437" s="336"/>
      <c r="T437" s="336"/>
      <c r="U437" s="336"/>
      <c r="V437" s="336"/>
      <c r="W437" s="336"/>
      <c r="X437" s="336"/>
      <c r="Y437" s="336"/>
      <c r="Z437" s="336"/>
      <c r="AA437" s="336"/>
      <c r="AB437" s="336"/>
      <c r="AC437" s="336"/>
      <c r="AD437" s="336"/>
      <c r="AE437" s="336"/>
      <c r="AF437" s="337"/>
      <c r="AG437" s="344"/>
      <c r="AH437" s="345"/>
      <c r="AI437" s="345"/>
      <c r="AJ437" s="345"/>
      <c r="AK437" s="345"/>
      <c r="AL437" s="346"/>
      <c r="AM437" s="511"/>
      <c r="AN437" s="512"/>
      <c r="AO437" s="512"/>
      <c r="AP437" s="512"/>
      <c r="AQ437" s="512"/>
      <c r="AR437" s="513"/>
      <c r="AS437" s="559"/>
      <c r="AT437" s="560"/>
      <c r="AU437" s="560"/>
      <c r="AV437" s="560"/>
      <c r="AW437" s="560"/>
      <c r="AX437" s="561"/>
      <c r="AY437" s="511"/>
      <c r="AZ437" s="512"/>
      <c r="BA437" s="512"/>
      <c r="BB437" s="512"/>
      <c r="BC437" s="512"/>
      <c r="BD437" s="513"/>
      <c r="BE437" s="2"/>
      <c r="BF437" s="2"/>
      <c r="BG437" s="2"/>
      <c r="BH437" s="2"/>
      <c r="BI437" s="2"/>
      <c r="BJ437" s="2"/>
      <c r="BK437" s="2"/>
    </row>
    <row r="438" spans="1:63" s="63" customFormat="1" ht="14.25" customHeight="1">
      <c r="B438" s="58"/>
      <c r="C438" s="59"/>
      <c r="D438" s="445"/>
      <c r="E438" s="446"/>
      <c r="F438" s="446"/>
      <c r="G438" s="446"/>
      <c r="H438" s="446"/>
      <c r="I438" s="447"/>
      <c r="J438" s="1412" t="s">
        <v>374</v>
      </c>
      <c r="K438" s="1413"/>
      <c r="L438" s="1413"/>
      <c r="M438" s="1413"/>
      <c r="N438" s="1413"/>
      <c r="O438" s="1413"/>
      <c r="P438" s="1413"/>
      <c r="Q438" s="1413"/>
      <c r="R438" s="1413"/>
      <c r="S438" s="1413"/>
      <c r="T438" s="1413"/>
      <c r="U438" s="1413"/>
      <c r="V438" s="1413"/>
      <c r="W438" s="1413"/>
      <c r="X438" s="1413"/>
      <c r="Y438" s="1413"/>
      <c r="Z438" s="1413"/>
      <c r="AA438" s="1413"/>
      <c r="AB438" s="1413"/>
      <c r="AC438" s="1413"/>
      <c r="AD438" s="1413"/>
      <c r="AE438" s="1413"/>
      <c r="AF438" s="1432"/>
      <c r="AG438" s="1599" t="s">
        <v>360</v>
      </c>
      <c r="AH438" s="1600"/>
      <c r="AI438" s="1600"/>
      <c r="AJ438" s="1600"/>
      <c r="AK438" s="1600"/>
      <c r="AL438" s="1601"/>
      <c r="AM438" s="1537">
        <v>8</v>
      </c>
      <c r="AN438" s="1538"/>
      <c r="AO438" s="1538"/>
      <c r="AP438" s="1538"/>
      <c r="AQ438" s="1538"/>
      <c r="AR438" s="1539"/>
      <c r="AS438" s="1546">
        <v>20</v>
      </c>
      <c r="AT438" s="1547"/>
      <c r="AU438" s="1547"/>
      <c r="AV438" s="1547"/>
      <c r="AW438" s="1547"/>
      <c r="AX438" s="1548"/>
      <c r="AY438" s="430">
        <f>AM438*AS438</f>
        <v>160</v>
      </c>
      <c r="AZ438" s="431"/>
      <c r="BA438" s="431"/>
      <c r="BB438" s="431"/>
      <c r="BC438" s="431"/>
      <c r="BD438" s="432"/>
    </row>
    <row r="439" spans="1:63" s="63" customFormat="1" ht="14.25" customHeight="1">
      <c r="B439" s="58"/>
      <c r="C439" s="59"/>
      <c r="D439" s="475"/>
      <c r="E439" s="476"/>
      <c r="F439" s="476"/>
      <c r="G439" s="476"/>
      <c r="H439" s="476"/>
      <c r="I439" s="477"/>
      <c r="J439" s="1433"/>
      <c r="K439" s="1434"/>
      <c r="L439" s="1434"/>
      <c r="M439" s="1434"/>
      <c r="N439" s="1434"/>
      <c r="O439" s="1434"/>
      <c r="P439" s="1434"/>
      <c r="Q439" s="1434"/>
      <c r="R439" s="1434"/>
      <c r="S439" s="1434"/>
      <c r="T439" s="1434"/>
      <c r="U439" s="1434"/>
      <c r="V439" s="1434"/>
      <c r="W439" s="1434"/>
      <c r="X439" s="1434"/>
      <c r="Y439" s="1434"/>
      <c r="Z439" s="1434"/>
      <c r="AA439" s="1434"/>
      <c r="AB439" s="1434"/>
      <c r="AC439" s="1434"/>
      <c r="AD439" s="1434"/>
      <c r="AE439" s="1434"/>
      <c r="AF439" s="1435"/>
      <c r="AG439" s="1602"/>
      <c r="AH439" s="1603"/>
      <c r="AI439" s="1603"/>
      <c r="AJ439" s="1603"/>
      <c r="AK439" s="1603"/>
      <c r="AL439" s="1604"/>
      <c r="AM439" s="1540"/>
      <c r="AN439" s="1541"/>
      <c r="AO439" s="1541"/>
      <c r="AP439" s="1541"/>
      <c r="AQ439" s="1541"/>
      <c r="AR439" s="1542"/>
      <c r="AS439" s="1549"/>
      <c r="AT439" s="1550"/>
      <c r="AU439" s="1550"/>
      <c r="AV439" s="1550"/>
      <c r="AW439" s="1550"/>
      <c r="AX439" s="1551"/>
      <c r="AY439" s="584"/>
      <c r="AZ439" s="585"/>
      <c r="BA439" s="585"/>
      <c r="BB439" s="585"/>
      <c r="BC439" s="585"/>
      <c r="BD439" s="586"/>
    </row>
    <row r="440" spans="1:63" s="63" customFormat="1" ht="14.25" customHeight="1">
      <c r="B440" s="58"/>
      <c r="C440" s="59"/>
      <c r="D440" s="448"/>
      <c r="E440" s="449"/>
      <c r="F440" s="449"/>
      <c r="G440" s="449"/>
      <c r="H440" s="449"/>
      <c r="I440" s="450"/>
      <c r="J440" s="520" t="s">
        <v>240</v>
      </c>
      <c r="K440" s="521"/>
      <c r="L440" s="521"/>
      <c r="M440" s="521"/>
      <c r="N440" s="521"/>
      <c r="O440" s="521"/>
      <c r="P440" s="521"/>
      <c r="Q440" s="521"/>
      <c r="R440" s="521"/>
      <c r="S440" s="521"/>
      <c r="T440" s="521"/>
      <c r="U440" s="521"/>
      <c r="V440" s="521"/>
      <c r="W440" s="521"/>
      <c r="X440" s="521"/>
      <c r="Y440" s="521"/>
      <c r="Z440" s="521"/>
      <c r="AA440" s="521"/>
      <c r="AB440" s="521"/>
      <c r="AC440" s="521"/>
      <c r="AD440" s="521"/>
      <c r="AE440" s="521"/>
      <c r="AF440" s="522"/>
      <c r="AG440" s="1605"/>
      <c r="AH440" s="1606"/>
      <c r="AI440" s="1606"/>
      <c r="AJ440" s="1606"/>
      <c r="AK440" s="1606"/>
      <c r="AL440" s="1607"/>
      <c r="AM440" s="1543"/>
      <c r="AN440" s="1544"/>
      <c r="AO440" s="1544"/>
      <c r="AP440" s="1544"/>
      <c r="AQ440" s="1544"/>
      <c r="AR440" s="1545"/>
      <c r="AS440" s="1552"/>
      <c r="AT440" s="1553"/>
      <c r="AU440" s="1553"/>
      <c r="AV440" s="1553"/>
      <c r="AW440" s="1553"/>
      <c r="AX440" s="1554"/>
      <c r="AY440" s="433"/>
      <c r="AZ440" s="434"/>
      <c r="BA440" s="434"/>
      <c r="BB440" s="434"/>
      <c r="BC440" s="434"/>
      <c r="BD440" s="435"/>
    </row>
    <row r="441" spans="1:63" s="63" customFormat="1" ht="14.25" customHeight="1">
      <c r="B441" s="58"/>
      <c r="C441" s="59"/>
      <c r="D441" s="445"/>
      <c r="E441" s="446"/>
      <c r="F441" s="446"/>
      <c r="G441" s="446"/>
      <c r="H441" s="446"/>
      <c r="I441" s="447"/>
      <c r="J441" s="603"/>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5"/>
      <c r="AG441" s="609"/>
      <c r="AH441" s="610"/>
      <c r="AI441" s="610"/>
      <c r="AJ441" s="610"/>
      <c r="AK441" s="610"/>
      <c r="AL441" s="611"/>
      <c r="AM441" s="311"/>
      <c r="AN441" s="312"/>
      <c r="AO441" s="312"/>
      <c r="AP441" s="312"/>
      <c r="AQ441" s="312"/>
      <c r="AR441" s="313"/>
      <c r="AS441" s="317"/>
      <c r="AT441" s="318"/>
      <c r="AU441" s="318"/>
      <c r="AV441" s="318"/>
      <c r="AW441" s="318"/>
      <c r="AX441" s="319"/>
      <c r="AY441" s="430">
        <f>AM441*AS441</f>
        <v>0</v>
      </c>
      <c r="AZ441" s="431"/>
      <c r="BA441" s="431"/>
      <c r="BB441" s="431"/>
      <c r="BC441" s="431"/>
      <c r="BD441" s="432"/>
    </row>
    <row r="442" spans="1:63" s="63" customFormat="1" ht="14.25" customHeight="1">
      <c r="B442" s="58"/>
      <c r="C442" s="59"/>
      <c r="D442" s="475"/>
      <c r="E442" s="476"/>
      <c r="F442" s="476"/>
      <c r="G442" s="476"/>
      <c r="H442" s="476"/>
      <c r="I442" s="477"/>
      <c r="J442" s="606"/>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8"/>
      <c r="AG442" s="612"/>
      <c r="AH442" s="613"/>
      <c r="AI442" s="613"/>
      <c r="AJ442" s="613"/>
      <c r="AK442" s="613"/>
      <c r="AL442" s="614"/>
      <c r="AM442" s="499"/>
      <c r="AN442" s="500"/>
      <c r="AO442" s="500"/>
      <c r="AP442" s="500"/>
      <c r="AQ442" s="500"/>
      <c r="AR442" s="501"/>
      <c r="AS442" s="502"/>
      <c r="AT442" s="503"/>
      <c r="AU442" s="503"/>
      <c r="AV442" s="503"/>
      <c r="AW442" s="503"/>
      <c r="AX442" s="504"/>
      <c r="AY442" s="584"/>
      <c r="AZ442" s="585"/>
      <c r="BA442" s="585"/>
      <c r="BB442" s="585"/>
      <c r="BC442" s="585"/>
      <c r="BD442" s="586"/>
    </row>
    <row r="443" spans="1:63" s="63" customFormat="1" ht="14.25" customHeight="1">
      <c r="B443" s="58"/>
      <c r="C443" s="59"/>
      <c r="D443" s="448"/>
      <c r="E443" s="449"/>
      <c r="F443" s="449"/>
      <c r="G443" s="449"/>
      <c r="H443" s="449"/>
      <c r="I443" s="450"/>
      <c r="J443" s="520" t="s">
        <v>240</v>
      </c>
      <c r="K443" s="521"/>
      <c r="L443" s="521"/>
      <c r="M443" s="521"/>
      <c r="N443" s="521"/>
      <c r="O443" s="521"/>
      <c r="P443" s="521"/>
      <c r="Q443" s="521"/>
      <c r="R443" s="521"/>
      <c r="S443" s="521"/>
      <c r="T443" s="521"/>
      <c r="U443" s="521"/>
      <c r="V443" s="521"/>
      <c r="W443" s="521"/>
      <c r="X443" s="521"/>
      <c r="Y443" s="521"/>
      <c r="Z443" s="521"/>
      <c r="AA443" s="521"/>
      <c r="AB443" s="521"/>
      <c r="AC443" s="521"/>
      <c r="AD443" s="521"/>
      <c r="AE443" s="521"/>
      <c r="AF443" s="522"/>
      <c r="AG443" s="615"/>
      <c r="AH443" s="616"/>
      <c r="AI443" s="616"/>
      <c r="AJ443" s="616"/>
      <c r="AK443" s="616"/>
      <c r="AL443" s="617"/>
      <c r="AM443" s="314"/>
      <c r="AN443" s="315"/>
      <c r="AO443" s="315"/>
      <c r="AP443" s="315"/>
      <c r="AQ443" s="315"/>
      <c r="AR443" s="316"/>
      <c r="AS443" s="320"/>
      <c r="AT443" s="321"/>
      <c r="AU443" s="321"/>
      <c r="AV443" s="321"/>
      <c r="AW443" s="321"/>
      <c r="AX443" s="322"/>
      <c r="AY443" s="433"/>
      <c r="AZ443" s="434"/>
      <c r="BA443" s="434"/>
      <c r="BB443" s="434"/>
      <c r="BC443" s="434"/>
      <c r="BD443" s="435"/>
    </row>
    <row r="444" spans="1:63" s="63" customFormat="1" ht="22.5" customHeight="1">
      <c r="A444" s="2"/>
      <c r="B444" s="2"/>
      <c r="C444" s="2"/>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N444" s="526" t="s">
        <v>250</v>
      </c>
      <c r="AO444" s="526"/>
      <c r="AP444" s="526"/>
      <c r="AQ444" s="526"/>
      <c r="AR444" s="526"/>
      <c r="AS444" s="526"/>
      <c r="AT444" s="526"/>
      <c r="AU444" s="526"/>
      <c r="AV444" s="526"/>
      <c r="AW444" s="526"/>
      <c r="AX444" s="527"/>
      <c r="AY444" s="587">
        <f>IF(O80&gt;=151,2,IF(O80&lt;=40,"-",1))</f>
        <v>2</v>
      </c>
      <c r="AZ444" s="588"/>
      <c r="BA444" s="588"/>
      <c r="BB444" s="589"/>
      <c r="BC444" s="590" t="s">
        <v>26</v>
      </c>
      <c r="BD444" s="591"/>
      <c r="BE444" s="2"/>
      <c r="BF444" s="2"/>
      <c r="BG444" s="2"/>
      <c r="BH444" s="2"/>
      <c r="BI444" s="2"/>
      <c r="BJ444" s="2"/>
      <c r="BK444" s="2"/>
    </row>
    <row r="445" spans="1:63" s="119" customFormat="1" ht="32.25" customHeight="1">
      <c r="A445" s="76"/>
      <c r="B445" s="76"/>
      <c r="C445" s="76"/>
      <c r="D445" s="592" t="s">
        <v>323</v>
      </c>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2"/>
      <c r="AL445" s="592"/>
      <c r="AM445" s="592"/>
      <c r="AN445" s="592"/>
      <c r="AO445" s="592"/>
      <c r="AP445" s="592"/>
      <c r="AQ445" s="592"/>
      <c r="AR445" s="592"/>
      <c r="AS445" s="592"/>
      <c r="AT445" s="592"/>
      <c r="AU445" s="592"/>
      <c r="AV445" s="592"/>
      <c r="AW445" s="592"/>
      <c r="AX445" s="592"/>
      <c r="AY445" s="593"/>
      <c r="AZ445" s="593"/>
      <c r="BA445" s="593"/>
      <c r="BB445" s="593"/>
      <c r="BC445" s="593"/>
      <c r="BD445" s="593"/>
      <c r="BE445" s="76"/>
      <c r="BF445" s="76"/>
      <c r="BG445" s="76"/>
      <c r="BH445" s="76"/>
      <c r="BI445" s="76"/>
      <c r="BJ445" s="76"/>
      <c r="BK445" s="76"/>
    </row>
    <row r="446" spans="1:63" s="119" customFormat="1" ht="17.25" customHeight="1">
      <c r="A446" s="76"/>
      <c r="B446" s="76"/>
      <c r="C446" s="76"/>
      <c r="D446" s="594" t="s">
        <v>251</v>
      </c>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4"/>
      <c r="AL446" s="594"/>
      <c r="AM446" s="594"/>
      <c r="AN446" s="594"/>
      <c r="AO446" s="594"/>
      <c r="AP446" s="594"/>
      <c r="AQ446" s="594"/>
      <c r="AR446" s="594"/>
      <c r="AS446" s="594"/>
      <c r="AT446" s="594"/>
      <c r="AU446" s="594"/>
      <c r="AV446" s="594"/>
      <c r="AW446" s="594"/>
      <c r="AX446" s="594"/>
      <c r="AY446" s="594"/>
      <c r="AZ446" s="594"/>
      <c r="BA446" s="594"/>
      <c r="BB446" s="594"/>
      <c r="BC446" s="594"/>
      <c r="BD446" s="594"/>
      <c r="BE446" s="76"/>
      <c r="BF446" s="76"/>
      <c r="BG446" s="76"/>
      <c r="BH446" s="76"/>
      <c r="BI446" s="76"/>
      <c r="BJ446" s="76"/>
      <c r="BK446" s="76"/>
    </row>
    <row r="447" spans="1:63" ht="7.5" customHeight="1">
      <c r="B447" s="5"/>
      <c r="C447" s="5"/>
      <c r="D447" s="120"/>
      <c r="E447" s="120"/>
      <c r="F447" s="120"/>
      <c r="G447" s="120"/>
      <c r="H447" s="120"/>
      <c r="I447" s="120"/>
      <c r="J447" s="120"/>
      <c r="K447" s="120"/>
      <c r="L447" s="120"/>
      <c r="M447" s="120"/>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21"/>
      <c r="AO447" s="121"/>
      <c r="AP447" s="121"/>
      <c r="AQ447" s="121"/>
      <c r="AR447" s="121"/>
      <c r="AS447" s="121"/>
      <c r="AT447" s="122"/>
      <c r="AU447" s="122"/>
      <c r="AV447" s="122"/>
      <c r="AW447" s="122"/>
      <c r="AX447" s="122"/>
      <c r="AY447" s="122"/>
      <c r="AZ447" s="123"/>
      <c r="BA447" s="123"/>
      <c r="BB447" s="123"/>
      <c r="BC447" s="123"/>
      <c r="BD447" s="123"/>
      <c r="BE447" s="123"/>
    </row>
    <row r="448" spans="1:63" ht="15" customHeight="1">
      <c r="A448" s="2" t="s">
        <v>324</v>
      </c>
    </row>
    <row r="449" spans="1:58" ht="15" customHeight="1">
      <c r="B449" s="2" t="s">
        <v>252</v>
      </c>
    </row>
    <row r="450" spans="1:58" ht="15" customHeight="1">
      <c r="B450" s="5"/>
      <c r="C450" s="49"/>
      <c r="D450" s="347" t="s">
        <v>148</v>
      </c>
      <c r="E450" s="526"/>
      <c r="F450" s="526"/>
      <c r="G450" s="526"/>
      <c r="H450" s="526"/>
      <c r="I450" s="526"/>
      <c r="J450" s="526"/>
      <c r="K450" s="526"/>
      <c r="L450" s="526"/>
      <c r="M450" s="526"/>
      <c r="N450" s="526"/>
      <c r="O450" s="526"/>
      <c r="P450" s="526"/>
      <c r="Q450" s="526"/>
      <c r="R450" s="527"/>
      <c r="S450" s="329" t="s">
        <v>149</v>
      </c>
      <c r="T450" s="330"/>
      <c r="U450" s="330"/>
      <c r="V450" s="330"/>
      <c r="W450" s="330"/>
      <c r="X450" s="330"/>
      <c r="Y450" s="330"/>
      <c r="Z450" s="330"/>
      <c r="AA450" s="330"/>
      <c r="AB450" s="330"/>
      <c r="AC450" s="330"/>
      <c r="AD450" s="330"/>
      <c r="AE450" s="330"/>
      <c r="AF450" s="331"/>
      <c r="AG450" s="536" t="s">
        <v>157</v>
      </c>
      <c r="AH450" s="537"/>
      <c r="AI450" s="537"/>
      <c r="AJ450" s="537"/>
      <c r="AK450" s="537"/>
      <c r="AL450" s="537"/>
      <c r="AM450" s="538"/>
      <c r="AN450" s="505" t="s">
        <v>239</v>
      </c>
      <c r="AO450" s="545"/>
      <c r="AP450" s="545"/>
      <c r="AQ450" s="545"/>
      <c r="AR450" s="545"/>
      <c r="AS450" s="546"/>
      <c r="AT450" s="553" t="s">
        <v>159</v>
      </c>
      <c r="AU450" s="595"/>
      <c r="AV450" s="595"/>
      <c r="AW450" s="595"/>
      <c r="AX450" s="595"/>
      <c r="AY450" s="596"/>
      <c r="AZ450" s="505" t="s">
        <v>160</v>
      </c>
      <c r="BA450" s="506"/>
      <c r="BB450" s="506"/>
      <c r="BC450" s="506"/>
      <c r="BD450" s="506"/>
      <c r="BE450" s="507"/>
    </row>
    <row r="451" spans="1:58" ht="15" customHeight="1">
      <c r="B451" s="5"/>
      <c r="C451" s="49"/>
      <c r="D451" s="528"/>
      <c r="E451" s="529"/>
      <c r="F451" s="529"/>
      <c r="G451" s="529"/>
      <c r="H451" s="529"/>
      <c r="I451" s="529"/>
      <c r="J451" s="529"/>
      <c r="K451" s="529"/>
      <c r="L451" s="529"/>
      <c r="M451" s="529"/>
      <c r="N451" s="529"/>
      <c r="O451" s="529"/>
      <c r="P451" s="529"/>
      <c r="Q451" s="529"/>
      <c r="R451" s="530"/>
      <c r="S451" s="332"/>
      <c r="T451" s="333"/>
      <c r="U451" s="333"/>
      <c r="V451" s="333"/>
      <c r="W451" s="333"/>
      <c r="X451" s="333"/>
      <c r="Y451" s="333"/>
      <c r="Z451" s="333"/>
      <c r="AA451" s="333"/>
      <c r="AB451" s="333"/>
      <c r="AC451" s="333"/>
      <c r="AD451" s="333"/>
      <c r="AE451" s="333"/>
      <c r="AF451" s="334"/>
      <c r="AG451" s="539"/>
      <c r="AH451" s="540"/>
      <c r="AI451" s="540"/>
      <c r="AJ451" s="540"/>
      <c r="AK451" s="540"/>
      <c r="AL451" s="540"/>
      <c r="AM451" s="541"/>
      <c r="AN451" s="547"/>
      <c r="AO451" s="548"/>
      <c r="AP451" s="548"/>
      <c r="AQ451" s="548"/>
      <c r="AR451" s="548"/>
      <c r="AS451" s="549"/>
      <c r="AT451" s="597"/>
      <c r="AU451" s="598"/>
      <c r="AV451" s="598"/>
      <c r="AW451" s="598"/>
      <c r="AX451" s="598"/>
      <c r="AY451" s="599"/>
      <c r="AZ451" s="508"/>
      <c r="BA451" s="509"/>
      <c r="BB451" s="509"/>
      <c r="BC451" s="509"/>
      <c r="BD451" s="509"/>
      <c r="BE451" s="510"/>
    </row>
    <row r="452" spans="1:58" ht="15" customHeight="1">
      <c r="B452" s="5"/>
      <c r="C452" s="49"/>
      <c r="D452" s="531"/>
      <c r="E452" s="532"/>
      <c r="F452" s="532"/>
      <c r="G452" s="532"/>
      <c r="H452" s="532"/>
      <c r="I452" s="532"/>
      <c r="J452" s="532"/>
      <c r="K452" s="532"/>
      <c r="L452" s="532"/>
      <c r="M452" s="532"/>
      <c r="N452" s="532"/>
      <c r="O452" s="532"/>
      <c r="P452" s="532"/>
      <c r="Q452" s="532"/>
      <c r="R452" s="533"/>
      <c r="S452" s="335"/>
      <c r="T452" s="336"/>
      <c r="U452" s="336"/>
      <c r="V452" s="336"/>
      <c r="W452" s="336"/>
      <c r="X452" s="336"/>
      <c r="Y452" s="336"/>
      <c r="Z452" s="336"/>
      <c r="AA452" s="336"/>
      <c r="AB452" s="336"/>
      <c r="AC452" s="336"/>
      <c r="AD452" s="336"/>
      <c r="AE452" s="336"/>
      <c r="AF452" s="337"/>
      <c r="AG452" s="542"/>
      <c r="AH452" s="543"/>
      <c r="AI452" s="543"/>
      <c r="AJ452" s="543"/>
      <c r="AK452" s="543"/>
      <c r="AL452" s="543"/>
      <c r="AM452" s="544"/>
      <c r="AN452" s="550"/>
      <c r="AO452" s="551"/>
      <c r="AP452" s="551"/>
      <c r="AQ452" s="551"/>
      <c r="AR452" s="551"/>
      <c r="AS452" s="552"/>
      <c r="AT452" s="600"/>
      <c r="AU452" s="601"/>
      <c r="AV452" s="601"/>
      <c r="AW452" s="601"/>
      <c r="AX452" s="601"/>
      <c r="AY452" s="602"/>
      <c r="AZ452" s="511"/>
      <c r="BA452" s="512"/>
      <c r="BB452" s="512"/>
      <c r="BC452" s="512"/>
      <c r="BD452" s="512"/>
      <c r="BE452" s="513"/>
    </row>
    <row r="453" spans="1:58" ht="15" customHeight="1">
      <c r="B453" s="5"/>
      <c r="C453" s="49"/>
      <c r="D453" s="445"/>
      <c r="E453" s="446"/>
      <c r="F453" s="446"/>
      <c r="G453" s="446"/>
      <c r="H453" s="446"/>
      <c r="I453" s="446"/>
      <c r="J453" s="446"/>
      <c r="K453" s="446"/>
      <c r="L453" s="446"/>
      <c r="M453" s="446"/>
      <c r="N453" s="446"/>
      <c r="O453" s="446"/>
      <c r="P453" s="446"/>
      <c r="Q453" s="446"/>
      <c r="R453" s="447"/>
      <c r="S453" s="1422" t="s">
        <v>351</v>
      </c>
      <c r="T453" s="1423"/>
      <c r="U453" s="1423"/>
      <c r="V453" s="1423"/>
      <c r="W453" s="1423"/>
      <c r="X453" s="1423"/>
      <c r="Y453" s="1423"/>
      <c r="Z453" s="1423"/>
      <c r="AA453" s="1423"/>
      <c r="AB453" s="1423"/>
      <c r="AC453" s="1423"/>
      <c r="AD453" s="1423"/>
      <c r="AE453" s="1423"/>
      <c r="AF453" s="1581"/>
      <c r="AG453" s="1585" t="s">
        <v>348</v>
      </c>
      <c r="AH453" s="1586"/>
      <c r="AI453" s="1586"/>
      <c r="AJ453" s="1586"/>
      <c r="AK453" s="1586"/>
      <c r="AL453" s="1586"/>
      <c r="AM453" s="1587"/>
      <c r="AN453" s="1537">
        <v>6</v>
      </c>
      <c r="AO453" s="1538"/>
      <c r="AP453" s="1538"/>
      <c r="AQ453" s="1538"/>
      <c r="AR453" s="1538"/>
      <c r="AS453" s="1539"/>
      <c r="AT453" s="1546">
        <v>20</v>
      </c>
      <c r="AU453" s="1547"/>
      <c r="AV453" s="1547"/>
      <c r="AW453" s="1547"/>
      <c r="AX453" s="1547"/>
      <c r="AY453" s="1548"/>
      <c r="AZ453" s="430">
        <f>AN453*AT453</f>
        <v>120</v>
      </c>
      <c r="BA453" s="431"/>
      <c r="BB453" s="431"/>
      <c r="BC453" s="431"/>
      <c r="BD453" s="431"/>
      <c r="BE453" s="432"/>
    </row>
    <row r="454" spans="1:58" ht="15" customHeight="1">
      <c r="B454" s="5"/>
      <c r="C454" s="49"/>
      <c r="D454" s="475"/>
      <c r="E454" s="476"/>
      <c r="F454" s="476"/>
      <c r="G454" s="476"/>
      <c r="H454" s="476"/>
      <c r="I454" s="476"/>
      <c r="J454" s="476"/>
      <c r="K454" s="476"/>
      <c r="L454" s="476"/>
      <c r="M454" s="476"/>
      <c r="N454" s="476"/>
      <c r="O454" s="476"/>
      <c r="P454" s="476"/>
      <c r="Q454" s="476"/>
      <c r="R454" s="477"/>
      <c r="S454" s="1617"/>
      <c r="T454" s="1428"/>
      <c r="U454" s="1428"/>
      <c r="V454" s="1428"/>
      <c r="W454" s="1428"/>
      <c r="X454" s="1428"/>
      <c r="Y454" s="1428"/>
      <c r="Z454" s="1428"/>
      <c r="AA454" s="1428"/>
      <c r="AB454" s="1428"/>
      <c r="AC454" s="1428"/>
      <c r="AD454" s="1428"/>
      <c r="AE454" s="1428"/>
      <c r="AF454" s="1618"/>
      <c r="AG454" s="1620"/>
      <c r="AH454" s="1589"/>
      <c r="AI454" s="1589"/>
      <c r="AJ454" s="1589"/>
      <c r="AK454" s="1589"/>
      <c r="AL454" s="1589"/>
      <c r="AM454" s="1590"/>
      <c r="AN454" s="1540"/>
      <c r="AO454" s="1541"/>
      <c r="AP454" s="1541"/>
      <c r="AQ454" s="1541"/>
      <c r="AR454" s="1541"/>
      <c r="AS454" s="1542"/>
      <c r="AT454" s="1549"/>
      <c r="AU454" s="1550"/>
      <c r="AV454" s="1550"/>
      <c r="AW454" s="1550"/>
      <c r="AX454" s="1550"/>
      <c r="AY454" s="1551"/>
      <c r="AZ454" s="584"/>
      <c r="BA454" s="585"/>
      <c r="BB454" s="585"/>
      <c r="BC454" s="585"/>
      <c r="BD454" s="585"/>
      <c r="BE454" s="586"/>
    </row>
    <row r="455" spans="1:58" ht="15" customHeight="1">
      <c r="B455" s="5"/>
      <c r="C455" s="49"/>
      <c r="D455" s="475"/>
      <c r="E455" s="476"/>
      <c r="F455" s="476"/>
      <c r="G455" s="476"/>
      <c r="H455" s="476"/>
      <c r="I455" s="476"/>
      <c r="J455" s="476"/>
      <c r="K455" s="476"/>
      <c r="L455" s="476"/>
      <c r="M455" s="476"/>
      <c r="N455" s="476"/>
      <c r="O455" s="476"/>
      <c r="P455" s="476"/>
      <c r="Q455" s="476"/>
      <c r="R455" s="477"/>
      <c r="S455" s="1617"/>
      <c r="T455" s="1428"/>
      <c r="U455" s="1428"/>
      <c r="V455" s="1428"/>
      <c r="W455" s="1428"/>
      <c r="X455" s="1428"/>
      <c r="Y455" s="1428"/>
      <c r="Z455" s="1428"/>
      <c r="AA455" s="1428"/>
      <c r="AB455" s="1428"/>
      <c r="AC455" s="1428"/>
      <c r="AD455" s="1428"/>
      <c r="AE455" s="1428"/>
      <c r="AF455" s="1618"/>
      <c r="AG455" s="1620"/>
      <c r="AH455" s="1589"/>
      <c r="AI455" s="1589"/>
      <c r="AJ455" s="1589"/>
      <c r="AK455" s="1589"/>
      <c r="AL455" s="1589"/>
      <c r="AM455" s="1590"/>
      <c r="AN455" s="1540"/>
      <c r="AO455" s="1541"/>
      <c r="AP455" s="1541"/>
      <c r="AQ455" s="1541"/>
      <c r="AR455" s="1541"/>
      <c r="AS455" s="1542"/>
      <c r="AT455" s="1549"/>
      <c r="AU455" s="1550"/>
      <c r="AV455" s="1550"/>
      <c r="AW455" s="1550"/>
      <c r="AX455" s="1550"/>
      <c r="AY455" s="1551"/>
      <c r="AZ455" s="584"/>
      <c r="BA455" s="585"/>
      <c r="BB455" s="585"/>
      <c r="BC455" s="585"/>
      <c r="BD455" s="585"/>
      <c r="BE455" s="586"/>
    </row>
    <row r="456" spans="1:58" ht="15" customHeight="1">
      <c r="B456" s="5"/>
      <c r="C456" s="49"/>
      <c r="D456" s="475"/>
      <c r="E456" s="476"/>
      <c r="F456" s="476"/>
      <c r="G456" s="476"/>
      <c r="H456" s="476"/>
      <c r="I456" s="476"/>
      <c r="J456" s="476"/>
      <c r="K456" s="476"/>
      <c r="L456" s="476"/>
      <c r="M456" s="476"/>
      <c r="N456" s="476"/>
      <c r="O456" s="476"/>
      <c r="P456" s="476"/>
      <c r="Q456" s="476"/>
      <c r="R456" s="477"/>
      <c r="S456" s="1420"/>
      <c r="T456" s="1428"/>
      <c r="U456" s="1428"/>
      <c r="V456" s="1428"/>
      <c r="W456" s="1428"/>
      <c r="X456" s="1428"/>
      <c r="Y456" s="1428"/>
      <c r="Z456" s="1428"/>
      <c r="AA456" s="1428"/>
      <c r="AB456" s="1428"/>
      <c r="AC456" s="1428"/>
      <c r="AD456" s="1428"/>
      <c r="AE456" s="1428"/>
      <c r="AF456" s="1619"/>
      <c r="AG456" s="1588"/>
      <c r="AH456" s="1589"/>
      <c r="AI456" s="1589"/>
      <c r="AJ456" s="1589"/>
      <c r="AK456" s="1589"/>
      <c r="AL456" s="1589"/>
      <c r="AM456" s="1590"/>
      <c r="AN456" s="1540"/>
      <c r="AO456" s="1541"/>
      <c r="AP456" s="1541"/>
      <c r="AQ456" s="1541"/>
      <c r="AR456" s="1541"/>
      <c r="AS456" s="1542"/>
      <c r="AT456" s="1549"/>
      <c r="AU456" s="1550"/>
      <c r="AV456" s="1550"/>
      <c r="AW456" s="1550"/>
      <c r="AX456" s="1550"/>
      <c r="AY456" s="1551"/>
      <c r="AZ456" s="584"/>
      <c r="BA456" s="585"/>
      <c r="BB456" s="585"/>
      <c r="BC456" s="585"/>
      <c r="BD456" s="585"/>
      <c r="BE456" s="586"/>
    </row>
    <row r="457" spans="1:58" ht="15" customHeight="1">
      <c r="B457" s="5"/>
      <c r="C457" s="49"/>
      <c r="D457" s="475"/>
      <c r="E457" s="476"/>
      <c r="F457" s="476"/>
      <c r="G457" s="476"/>
      <c r="H457" s="476"/>
      <c r="I457" s="476"/>
      <c r="J457" s="476"/>
      <c r="K457" s="476"/>
      <c r="L457" s="476"/>
      <c r="M457" s="476"/>
      <c r="N457" s="476"/>
      <c r="O457" s="476"/>
      <c r="P457" s="476"/>
      <c r="Q457" s="476"/>
      <c r="R457" s="477"/>
      <c r="S457" s="1582"/>
      <c r="T457" s="1583"/>
      <c r="U457" s="1583"/>
      <c r="V457" s="1583"/>
      <c r="W457" s="1583"/>
      <c r="X457" s="1583"/>
      <c r="Y457" s="1583"/>
      <c r="Z457" s="1583"/>
      <c r="AA457" s="1583"/>
      <c r="AB457" s="1583"/>
      <c r="AC457" s="1583"/>
      <c r="AD457" s="1583"/>
      <c r="AE457" s="1583"/>
      <c r="AF457" s="1584"/>
      <c r="AG457" s="1588"/>
      <c r="AH457" s="1589"/>
      <c r="AI457" s="1589"/>
      <c r="AJ457" s="1589"/>
      <c r="AK457" s="1589"/>
      <c r="AL457" s="1589"/>
      <c r="AM457" s="1590"/>
      <c r="AN457" s="1540"/>
      <c r="AO457" s="1541"/>
      <c r="AP457" s="1541"/>
      <c r="AQ457" s="1541"/>
      <c r="AR457" s="1541"/>
      <c r="AS457" s="1542"/>
      <c r="AT457" s="1549"/>
      <c r="AU457" s="1550"/>
      <c r="AV457" s="1550"/>
      <c r="AW457" s="1550"/>
      <c r="AX457" s="1550"/>
      <c r="AY457" s="1551"/>
      <c r="AZ457" s="584"/>
      <c r="BA457" s="585"/>
      <c r="BB457" s="585"/>
      <c r="BC457" s="585"/>
      <c r="BD457" s="585"/>
      <c r="BE457" s="586"/>
    </row>
    <row r="458" spans="1:58" ht="15" customHeight="1">
      <c r="B458" s="5"/>
      <c r="C458" s="49"/>
      <c r="D458" s="448"/>
      <c r="E458" s="449"/>
      <c r="F458" s="449"/>
      <c r="G458" s="449"/>
      <c r="H458" s="449"/>
      <c r="I458" s="449"/>
      <c r="J458" s="449"/>
      <c r="K458" s="449"/>
      <c r="L458" s="449"/>
      <c r="M458" s="449"/>
      <c r="N458" s="449"/>
      <c r="O458" s="449"/>
      <c r="P458" s="449"/>
      <c r="Q458" s="449"/>
      <c r="R458" s="450"/>
      <c r="S458" s="1621" t="s">
        <v>376</v>
      </c>
      <c r="T458" s="1622"/>
      <c r="U458" s="1622"/>
      <c r="V458" s="1622"/>
      <c r="W458" s="1622"/>
      <c r="X458" s="1622"/>
      <c r="Y458" s="1622"/>
      <c r="Z458" s="1622"/>
      <c r="AA458" s="1622"/>
      <c r="AB458" s="1622"/>
      <c r="AC458" s="1622"/>
      <c r="AD458" s="1622"/>
      <c r="AE458" s="1622"/>
      <c r="AF458" s="1623"/>
      <c r="AG458" s="1591"/>
      <c r="AH458" s="1592"/>
      <c r="AI458" s="1592"/>
      <c r="AJ458" s="1592"/>
      <c r="AK458" s="1592"/>
      <c r="AL458" s="1592"/>
      <c r="AM458" s="1593"/>
      <c r="AN458" s="1543"/>
      <c r="AO458" s="1544"/>
      <c r="AP458" s="1544"/>
      <c r="AQ458" s="1544"/>
      <c r="AR458" s="1544"/>
      <c r="AS458" s="1545"/>
      <c r="AT458" s="1552"/>
      <c r="AU458" s="1553"/>
      <c r="AV458" s="1553"/>
      <c r="AW458" s="1553"/>
      <c r="AX458" s="1553"/>
      <c r="AY458" s="1554"/>
      <c r="AZ458" s="433"/>
      <c r="BA458" s="434"/>
      <c r="BB458" s="434"/>
      <c r="BC458" s="434"/>
      <c r="BD458" s="434"/>
      <c r="BE458" s="435"/>
    </row>
    <row r="459" spans="1:58" s="87" customFormat="1" ht="15.75" customHeight="1">
      <c r="D459" s="236" t="s">
        <v>254</v>
      </c>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c r="AA459" s="236"/>
      <c r="AB459" s="236"/>
      <c r="AC459" s="236"/>
      <c r="AD459" s="236"/>
      <c r="AE459" s="236"/>
      <c r="AF459" s="236"/>
      <c r="AG459" s="236"/>
      <c r="AH459" s="236"/>
      <c r="AI459" s="236"/>
      <c r="AJ459" s="236"/>
      <c r="AK459" s="236"/>
      <c r="AL459" s="236"/>
      <c r="AM459" s="236"/>
      <c r="AN459" s="236"/>
      <c r="AO459" s="236"/>
      <c r="AP459" s="236"/>
      <c r="AQ459" s="236"/>
      <c r="AR459" s="236"/>
      <c r="AS459" s="236"/>
      <c r="AT459" s="236"/>
      <c r="AU459" s="236"/>
      <c r="AV459" s="236"/>
      <c r="AW459" s="236"/>
      <c r="AX459" s="236"/>
      <c r="AY459" s="236"/>
      <c r="AZ459" s="236"/>
      <c r="BA459" s="236"/>
      <c r="BB459" s="236"/>
      <c r="BC459" s="236"/>
      <c r="BD459" s="236"/>
      <c r="BE459" s="236"/>
      <c r="BF459" s="236"/>
    </row>
    <row r="460" spans="1:58" s="87" customFormat="1" ht="15.75" customHeight="1">
      <c r="D460" s="562" t="s">
        <v>255</v>
      </c>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2"/>
      <c r="AL460" s="562"/>
      <c r="AM460" s="562"/>
      <c r="AN460" s="562"/>
      <c r="AO460" s="562"/>
      <c r="AP460" s="562"/>
      <c r="AQ460" s="562"/>
      <c r="AR460" s="562"/>
      <c r="AS460" s="562"/>
      <c r="AT460" s="562"/>
      <c r="AU460" s="562"/>
      <c r="AV460" s="562"/>
      <c r="AW460" s="562"/>
      <c r="AX460" s="562"/>
      <c r="AY460" s="562"/>
      <c r="AZ460" s="562"/>
      <c r="BA460" s="562"/>
      <c r="BB460" s="562"/>
      <c r="BC460" s="562"/>
      <c r="BD460" s="562"/>
      <c r="BE460" s="562"/>
      <c r="BF460" s="562"/>
    </row>
    <row r="461" spans="1:58" s="87" customFormat="1" ht="15" customHeight="1">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2"/>
      <c r="AL461" s="562"/>
      <c r="AM461" s="562"/>
      <c r="AN461" s="562"/>
      <c r="AO461" s="562"/>
      <c r="AP461" s="562"/>
      <c r="AQ461" s="562"/>
      <c r="AR461" s="562"/>
      <c r="AS461" s="562"/>
      <c r="AT461" s="562"/>
      <c r="AU461" s="562"/>
      <c r="AV461" s="562"/>
      <c r="AW461" s="562"/>
      <c r="AX461" s="562"/>
      <c r="AY461" s="562"/>
      <c r="AZ461" s="562"/>
      <c r="BA461" s="562"/>
      <c r="BB461" s="562"/>
      <c r="BC461" s="562"/>
      <c r="BD461" s="562"/>
      <c r="BE461" s="562"/>
      <c r="BF461" s="562"/>
    </row>
    <row r="462" spans="1:58" ht="6" customHeight="1">
      <c r="B462" s="5"/>
      <c r="C462" s="5"/>
      <c r="D462" s="50"/>
      <c r="E462" s="50"/>
      <c r="F462" s="50"/>
      <c r="G462" s="50"/>
      <c r="H462" s="50"/>
      <c r="I462" s="5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85"/>
      <c r="AH462" s="85"/>
      <c r="AI462" s="85"/>
      <c r="AJ462" s="85"/>
      <c r="AK462" s="85"/>
      <c r="AL462" s="85"/>
      <c r="AM462" s="85"/>
      <c r="AN462" s="19"/>
      <c r="AO462" s="19"/>
      <c r="AP462" s="19"/>
      <c r="AQ462" s="19"/>
      <c r="AR462" s="19"/>
      <c r="AS462" s="19"/>
      <c r="AT462" s="19"/>
      <c r="AU462" s="19"/>
      <c r="AV462" s="19"/>
      <c r="AW462" s="19"/>
      <c r="AX462" s="19"/>
      <c r="AY462" s="19"/>
      <c r="AZ462" s="19"/>
      <c r="BA462" s="19"/>
      <c r="BB462" s="19"/>
      <c r="BC462" s="19"/>
      <c r="BD462" s="19"/>
      <c r="BE462" s="19"/>
    </row>
    <row r="463" spans="1:58" ht="15" customHeight="1">
      <c r="A463" s="2" t="s">
        <v>325</v>
      </c>
    </row>
    <row r="464" spans="1:58" ht="15" customHeight="1">
      <c r="B464" s="2" t="s">
        <v>256</v>
      </c>
    </row>
    <row r="465" spans="2:57" ht="15" customHeight="1">
      <c r="C465" s="2" t="s">
        <v>326</v>
      </c>
    </row>
    <row r="466" spans="2:57" ht="15" customHeight="1">
      <c r="B466" s="5"/>
      <c r="C466" s="49"/>
      <c r="D466" s="563" t="s">
        <v>148</v>
      </c>
      <c r="E466" s="564"/>
      <c r="F466" s="564"/>
      <c r="G466" s="564"/>
      <c r="H466" s="564"/>
      <c r="I466" s="564"/>
      <c r="J466" s="564"/>
      <c r="K466" s="564"/>
      <c r="L466" s="564"/>
      <c r="M466" s="564"/>
      <c r="N466" s="564"/>
      <c r="O466" s="564"/>
      <c r="P466" s="564"/>
      <c r="Q466" s="564"/>
      <c r="R466" s="565"/>
      <c r="S466" s="329" t="s">
        <v>149</v>
      </c>
      <c r="T466" s="330"/>
      <c r="U466" s="330"/>
      <c r="V466" s="330"/>
      <c r="W466" s="330"/>
      <c r="X466" s="330"/>
      <c r="Y466" s="330"/>
      <c r="Z466" s="330"/>
      <c r="AA466" s="330"/>
      <c r="AB466" s="330"/>
      <c r="AC466" s="330"/>
      <c r="AD466" s="330"/>
      <c r="AE466" s="330"/>
      <c r="AF466" s="331"/>
      <c r="AG466" s="536" t="s">
        <v>157</v>
      </c>
      <c r="AH466" s="537"/>
      <c r="AI466" s="537"/>
      <c r="AJ466" s="537"/>
      <c r="AK466" s="537"/>
      <c r="AL466" s="537"/>
      <c r="AM466" s="538"/>
      <c r="AN466" s="572" t="s">
        <v>239</v>
      </c>
      <c r="AO466" s="573"/>
      <c r="AP466" s="573"/>
      <c r="AQ466" s="573"/>
      <c r="AR466" s="573"/>
      <c r="AS466" s="574"/>
      <c r="AT466" s="553" t="s">
        <v>159</v>
      </c>
      <c r="AU466" s="554"/>
      <c r="AV466" s="554"/>
      <c r="AW466" s="554"/>
      <c r="AX466" s="554"/>
      <c r="AY466" s="555"/>
      <c r="AZ466" s="572" t="s">
        <v>160</v>
      </c>
      <c r="BA466" s="506"/>
      <c r="BB466" s="506"/>
      <c r="BC466" s="506"/>
      <c r="BD466" s="506"/>
      <c r="BE466" s="507"/>
    </row>
    <row r="467" spans="2:57" ht="15" customHeight="1">
      <c r="B467" s="5"/>
      <c r="C467" s="49"/>
      <c r="D467" s="566"/>
      <c r="E467" s="567"/>
      <c r="F467" s="567"/>
      <c r="G467" s="567"/>
      <c r="H467" s="567"/>
      <c r="I467" s="567"/>
      <c r="J467" s="567"/>
      <c r="K467" s="567"/>
      <c r="L467" s="567"/>
      <c r="M467" s="567"/>
      <c r="N467" s="567"/>
      <c r="O467" s="567"/>
      <c r="P467" s="567"/>
      <c r="Q467" s="567"/>
      <c r="R467" s="568"/>
      <c r="S467" s="332"/>
      <c r="T467" s="333"/>
      <c r="U467" s="333"/>
      <c r="V467" s="333"/>
      <c r="W467" s="333"/>
      <c r="X467" s="333"/>
      <c r="Y467" s="333"/>
      <c r="Z467" s="333"/>
      <c r="AA467" s="333"/>
      <c r="AB467" s="333"/>
      <c r="AC467" s="333"/>
      <c r="AD467" s="333"/>
      <c r="AE467" s="333"/>
      <c r="AF467" s="334"/>
      <c r="AG467" s="539"/>
      <c r="AH467" s="540"/>
      <c r="AI467" s="540"/>
      <c r="AJ467" s="540"/>
      <c r="AK467" s="540"/>
      <c r="AL467" s="540"/>
      <c r="AM467" s="541"/>
      <c r="AN467" s="575"/>
      <c r="AO467" s="576"/>
      <c r="AP467" s="576"/>
      <c r="AQ467" s="576"/>
      <c r="AR467" s="576"/>
      <c r="AS467" s="577"/>
      <c r="AT467" s="556"/>
      <c r="AU467" s="557"/>
      <c r="AV467" s="557"/>
      <c r="AW467" s="557"/>
      <c r="AX467" s="557"/>
      <c r="AY467" s="558"/>
      <c r="AZ467" s="508"/>
      <c r="BA467" s="509"/>
      <c r="BB467" s="509"/>
      <c r="BC467" s="509"/>
      <c r="BD467" s="509"/>
      <c r="BE467" s="510"/>
    </row>
    <row r="468" spans="2:57" ht="15" customHeight="1">
      <c r="B468" s="5"/>
      <c r="C468" s="49"/>
      <c r="D468" s="569"/>
      <c r="E468" s="570"/>
      <c r="F468" s="570"/>
      <c r="G468" s="570"/>
      <c r="H468" s="570"/>
      <c r="I468" s="570"/>
      <c r="J468" s="570"/>
      <c r="K468" s="570"/>
      <c r="L468" s="570"/>
      <c r="M468" s="570"/>
      <c r="N468" s="570"/>
      <c r="O468" s="570"/>
      <c r="P468" s="570"/>
      <c r="Q468" s="570"/>
      <c r="R468" s="571"/>
      <c r="S468" s="335"/>
      <c r="T468" s="336"/>
      <c r="U468" s="336"/>
      <c r="V468" s="336"/>
      <c r="W468" s="336"/>
      <c r="X468" s="336"/>
      <c r="Y468" s="336"/>
      <c r="Z468" s="336"/>
      <c r="AA468" s="336"/>
      <c r="AB468" s="336"/>
      <c r="AC468" s="336"/>
      <c r="AD468" s="336"/>
      <c r="AE468" s="336"/>
      <c r="AF468" s="337"/>
      <c r="AG468" s="542"/>
      <c r="AH468" s="543"/>
      <c r="AI468" s="543"/>
      <c r="AJ468" s="543"/>
      <c r="AK468" s="543"/>
      <c r="AL468" s="543"/>
      <c r="AM468" s="544"/>
      <c r="AN468" s="578"/>
      <c r="AO468" s="579"/>
      <c r="AP468" s="579"/>
      <c r="AQ468" s="579"/>
      <c r="AR468" s="579"/>
      <c r="AS468" s="580"/>
      <c r="AT468" s="559"/>
      <c r="AU468" s="560"/>
      <c r="AV468" s="560"/>
      <c r="AW468" s="560"/>
      <c r="AX468" s="560"/>
      <c r="AY468" s="561"/>
      <c r="AZ468" s="511"/>
      <c r="BA468" s="512"/>
      <c r="BB468" s="512"/>
      <c r="BC468" s="512"/>
      <c r="BD468" s="512"/>
      <c r="BE468" s="513"/>
    </row>
    <row r="469" spans="2:57" ht="15" customHeight="1">
      <c r="B469" s="5"/>
      <c r="C469" s="49"/>
      <c r="D469" s="445"/>
      <c r="E469" s="446"/>
      <c r="F469" s="446"/>
      <c r="G469" s="446"/>
      <c r="H469" s="446"/>
      <c r="I469" s="446"/>
      <c r="J469" s="446"/>
      <c r="K469" s="446"/>
      <c r="L469" s="446"/>
      <c r="M469" s="446"/>
      <c r="N469" s="446"/>
      <c r="O469" s="446"/>
      <c r="P469" s="446"/>
      <c r="Q469" s="446"/>
      <c r="R469" s="447"/>
      <c r="S469" s="1422" t="s">
        <v>351</v>
      </c>
      <c r="T469" s="1423"/>
      <c r="U469" s="1423"/>
      <c r="V469" s="1423"/>
      <c r="W469" s="1423"/>
      <c r="X469" s="1423"/>
      <c r="Y469" s="1423"/>
      <c r="Z469" s="1423"/>
      <c r="AA469" s="1423"/>
      <c r="AB469" s="1423"/>
      <c r="AC469" s="1423"/>
      <c r="AD469" s="1423"/>
      <c r="AE469" s="1423"/>
      <c r="AF469" s="1581"/>
      <c r="AG469" s="1585" t="s">
        <v>348</v>
      </c>
      <c r="AH469" s="1586"/>
      <c r="AI469" s="1586"/>
      <c r="AJ469" s="1586"/>
      <c r="AK469" s="1586"/>
      <c r="AL469" s="1586"/>
      <c r="AM469" s="1587"/>
      <c r="AN469" s="1537">
        <v>6</v>
      </c>
      <c r="AO469" s="1538"/>
      <c r="AP469" s="1538"/>
      <c r="AQ469" s="1538"/>
      <c r="AR469" s="1538"/>
      <c r="AS469" s="1539"/>
      <c r="AT469" s="1546">
        <v>20</v>
      </c>
      <c r="AU469" s="1547"/>
      <c r="AV469" s="1547"/>
      <c r="AW469" s="1547"/>
      <c r="AX469" s="1547"/>
      <c r="AY469" s="1548"/>
      <c r="AZ469" s="323">
        <f>AN469*AT469</f>
        <v>120</v>
      </c>
      <c r="BA469" s="324"/>
      <c r="BB469" s="324"/>
      <c r="BC469" s="324"/>
      <c r="BD469" s="324"/>
      <c r="BE469" s="325"/>
    </row>
    <row r="470" spans="2:57" ht="15" customHeight="1">
      <c r="B470" s="5"/>
      <c r="C470" s="49"/>
      <c r="D470" s="475"/>
      <c r="E470" s="476"/>
      <c r="F470" s="476"/>
      <c r="G470" s="476"/>
      <c r="H470" s="476"/>
      <c r="I470" s="476"/>
      <c r="J470" s="476"/>
      <c r="K470" s="476"/>
      <c r="L470" s="476"/>
      <c r="M470" s="476"/>
      <c r="N470" s="476"/>
      <c r="O470" s="476"/>
      <c r="P470" s="476"/>
      <c r="Q470" s="476"/>
      <c r="R470" s="477"/>
      <c r="S470" s="1582"/>
      <c r="T470" s="1583"/>
      <c r="U470" s="1583"/>
      <c r="V470" s="1583"/>
      <c r="W470" s="1583"/>
      <c r="X470" s="1583"/>
      <c r="Y470" s="1583"/>
      <c r="Z470" s="1583"/>
      <c r="AA470" s="1583"/>
      <c r="AB470" s="1583"/>
      <c r="AC470" s="1583"/>
      <c r="AD470" s="1583"/>
      <c r="AE470" s="1583"/>
      <c r="AF470" s="1584"/>
      <c r="AG470" s="1588"/>
      <c r="AH470" s="1589"/>
      <c r="AI470" s="1589"/>
      <c r="AJ470" s="1589"/>
      <c r="AK470" s="1589"/>
      <c r="AL470" s="1589"/>
      <c r="AM470" s="1590"/>
      <c r="AN470" s="1540"/>
      <c r="AO470" s="1541"/>
      <c r="AP470" s="1541"/>
      <c r="AQ470" s="1541"/>
      <c r="AR470" s="1541"/>
      <c r="AS470" s="1542"/>
      <c r="AT470" s="1549"/>
      <c r="AU470" s="1550"/>
      <c r="AV470" s="1550"/>
      <c r="AW470" s="1550"/>
      <c r="AX470" s="1550"/>
      <c r="AY470" s="1551"/>
      <c r="AZ470" s="393"/>
      <c r="BA470" s="394"/>
      <c r="BB470" s="394"/>
      <c r="BC470" s="394"/>
      <c r="BD470" s="394"/>
      <c r="BE470" s="395"/>
    </row>
    <row r="471" spans="2:57" ht="15" customHeight="1">
      <c r="B471" s="5"/>
      <c r="C471" s="49"/>
      <c r="D471" s="448"/>
      <c r="E471" s="449"/>
      <c r="F471" s="449"/>
      <c r="G471" s="449"/>
      <c r="H471" s="449"/>
      <c r="I471" s="449"/>
      <c r="J471" s="449"/>
      <c r="K471" s="449"/>
      <c r="L471" s="449"/>
      <c r="M471" s="449"/>
      <c r="N471" s="449"/>
      <c r="O471" s="449"/>
      <c r="P471" s="449"/>
      <c r="Q471" s="449"/>
      <c r="R471" s="450"/>
      <c r="S471" s="458" t="s">
        <v>253</v>
      </c>
      <c r="T471" s="459"/>
      <c r="U471" s="459"/>
      <c r="V471" s="459"/>
      <c r="W471" s="459"/>
      <c r="X471" s="459"/>
      <c r="Y471" s="459"/>
      <c r="Z471" s="459"/>
      <c r="AA471" s="459"/>
      <c r="AB471" s="459"/>
      <c r="AC471" s="459"/>
      <c r="AD471" s="459"/>
      <c r="AE471" s="459"/>
      <c r="AF471" s="460"/>
      <c r="AG471" s="1591"/>
      <c r="AH471" s="1592"/>
      <c r="AI471" s="1592"/>
      <c r="AJ471" s="1592"/>
      <c r="AK471" s="1592"/>
      <c r="AL471" s="1592"/>
      <c r="AM471" s="1593"/>
      <c r="AN471" s="1543"/>
      <c r="AO471" s="1544"/>
      <c r="AP471" s="1544"/>
      <c r="AQ471" s="1544"/>
      <c r="AR471" s="1544"/>
      <c r="AS471" s="1545"/>
      <c r="AT471" s="1552"/>
      <c r="AU471" s="1553"/>
      <c r="AV471" s="1553"/>
      <c r="AW471" s="1553"/>
      <c r="AX471" s="1553"/>
      <c r="AY471" s="1554"/>
      <c r="AZ471" s="326"/>
      <c r="BA471" s="327"/>
      <c r="BB471" s="327"/>
      <c r="BC471" s="327"/>
      <c r="BD471" s="327"/>
      <c r="BE471" s="328"/>
    </row>
    <row r="472" spans="2:57" ht="15" customHeight="1">
      <c r="C472" s="2" t="s">
        <v>327</v>
      </c>
    </row>
    <row r="473" spans="2:57" ht="15" customHeight="1">
      <c r="B473" s="5"/>
      <c r="C473" s="49"/>
      <c r="D473" s="347" t="s">
        <v>148</v>
      </c>
      <c r="E473" s="526"/>
      <c r="F473" s="526"/>
      <c r="G473" s="526"/>
      <c r="H473" s="526"/>
      <c r="I473" s="526"/>
      <c r="J473" s="526"/>
      <c r="K473" s="526"/>
      <c r="L473" s="526"/>
      <c r="M473" s="526"/>
      <c r="N473" s="526"/>
      <c r="O473" s="527"/>
      <c r="P473" s="534" t="s">
        <v>257</v>
      </c>
      <c r="Q473" s="535"/>
      <c r="R473" s="535"/>
      <c r="S473" s="329" t="s">
        <v>149</v>
      </c>
      <c r="T473" s="330"/>
      <c r="U473" s="330"/>
      <c r="V473" s="330"/>
      <c r="W473" s="330"/>
      <c r="X473" s="330"/>
      <c r="Y473" s="330"/>
      <c r="Z473" s="330"/>
      <c r="AA473" s="330"/>
      <c r="AB473" s="330"/>
      <c r="AC473" s="330"/>
      <c r="AD473" s="330"/>
      <c r="AE473" s="330"/>
      <c r="AF473" s="331"/>
      <c r="AG473" s="536" t="s">
        <v>157</v>
      </c>
      <c r="AH473" s="537"/>
      <c r="AI473" s="537"/>
      <c r="AJ473" s="537"/>
      <c r="AK473" s="537"/>
      <c r="AL473" s="537"/>
      <c r="AM473" s="538"/>
      <c r="AN473" s="505" t="s">
        <v>239</v>
      </c>
      <c r="AO473" s="545"/>
      <c r="AP473" s="545"/>
      <c r="AQ473" s="545"/>
      <c r="AR473" s="545"/>
      <c r="AS473" s="546"/>
      <c r="AT473" s="553" t="s">
        <v>159</v>
      </c>
      <c r="AU473" s="554"/>
      <c r="AV473" s="554"/>
      <c r="AW473" s="554"/>
      <c r="AX473" s="554"/>
      <c r="AY473" s="555"/>
      <c r="AZ473" s="505" t="s">
        <v>160</v>
      </c>
      <c r="BA473" s="506"/>
      <c r="BB473" s="506"/>
      <c r="BC473" s="506"/>
      <c r="BD473" s="506"/>
      <c r="BE473" s="507"/>
    </row>
    <row r="474" spans="2:57" ht="15" customHeight="1">
      <c r="B474" s="5"/>
      <c r="C474" s="49"/>
      <c r="D474" s="528"/>
      <c r="E474" s="529"/>
      <c r="F474" s="529"/>
      <c r="G474" s="529"/>
      <c r="H474" s="529"/>
      <c r="I474" s="529"/>
      <c r="J474" s="529"/>
      <c r="K474" s="529"/>
      <c r="L474" s="529"/>
      <c r="M474" s="529"/>
      <c r="N474" s="529"/>
      <c r="O474" s="530"/>
      <c r="P474" s="535"/>
      <c r="Q474" s="535"/>
      <c r="R474" s="535"/>
      <c r="S474" s="332"/>
      <c r="T474" s="333"/>
      <c r="U474" s="333"/>
      <c r="V474" s="333"/>
      <c r="W474" s="333"/>
      <c r="X474" s="333"/>
      <c r="Y474" s="333"/>
      <c r="Z474" s="333"/>
      <c r="AA474" s="333"/>
      <c r="AB474" s="333"/>
      <c r="AC474" s="333"/>
      <c r="AD474" s="333"/>
      <c r="AE474" s="333"/>
      <c r="AF474" s="334"/>
      <c r="AG474" s="539"/>
      <c r="AH474" s="540"/>
      <c r="AI474" s="540"/>
      <c r="AJ474" s="540"/>
      <c r="AK474" s="540"/>
      <c r="AL474" s="540"/>
      <c r="AM474" s="541"/>
      <c r="AN474" s="547"/>
      <c r="AO474" s="548"/>
      <c r="AP474" s="548"/>
      <c r="AQ474" s="548"/>
      <c r="AR474" s="548"/>
      <c r="AS474" s="549"/>
      <c r="AT474" s="556"/>
      <c r="AU474" s="557"/>
      <c r="AV474" s="557"/>
      <c r="AW474" s="557"/>
      <c r="AX474" s="557"/>
      <c r="AY474" s="558"/>
      <c r="AZ474" s="508"/>
      <c r="BA474" s="509"/>
      <c r="BB474" s="509"/>
      <c r="BC474" s="509"/>
      <c r="BD474" s="509"/>
      <c r="BE474" s="510"/>
    </row>
    <row r="475" spans="2:57" ht="15" customHeight="1">
      <c r="B475" s="5"/>
      <c r="C475" s="49"/>
      <c r="D475" s="531"/>
      <c r="E475" s="532"/>
      <c r="F475" s="532"/>
      <c r="G475" s="532"/>
      <c r="H475" s="532"/>
      <c r="I475" s="532"/>
      <c r="J475" s="532"/>
      <c r="K475" s="532"/>
      <c r="L475" s="532"/>
      <c r="M475" s="532"/>
      <c r="N475" s="532"/>
      <c r="O475" s="533"/>
      <c r="P475" s="535"/>
      <c r="Q475" s="535"/>
      <c r="R475" s="535"/>
      <c r="S475" s="335"/>
      <c r="T475" s="336"/>
      <c r="U475" s="336"/>
      <c r="V475" s="336"/>
      <c r="W475" s="336"/>
      <c r="X475" s="336"/>
      <c r="Y475" s="336"/>
      <c r="Z475" s="336"/>
      <c r="AA475" s="336"/>
      <c r="AB475" s="336"/>
      <c r="AC475" s="336"/>
      <c r="AD475" s="336"/>
      <c r="AE475" s="336"/>
      <c r="AF475" s="337"/>
      <c r="AG475" s="542"/>
      <c r="AH475" s="543"/>
      <c r="AI475" s="543"/>
      <c r="AJ475" s="543"/>
      <c r="AK475" s="543"/>
      <c r="AL475" s="543"/>
      <c r="AM475" s="544"/>
      <c r="AN475" s="550"/>
      <c r="AO475" s="551"/>
      <c r="AP475" s="551"/>
      <c r="AQ475" s="551"/>
      <c r="AR475" s="551"/>
      <c r="AS475" s="552"/>
      <c r="AT475" s="559"/>
      <c r="AU475" s="560"/>
      <c r="AV475" s="560"/>
      <c r="AW475" s="560"/>
      <c r="AX475" s="560"/>
      <c r="AY475" s="561"/>
      <c r="AZ475" s="511"/>
      <c r="BA475" s="512"/>
      <c r="BB475" s="512"/>
      <c r="BC475" s="512"/>
      <c r="BD475" s="512"/>
      <c r="BE475" s="513"/>
    </row>
    <row r="476" spans="2:57" ht="15" customHeight="1">
      <c r="B476" s="5"/>
      <c r="C476" s="49"/>
      <c r="D476" s="445"/>
      <c r="E476" s="446"/>
      <c r="F476" s="446"/>
      <c r="G476" s="446"/>
      <c r="H476" s="446"/>
      <c r="I476" s="446"/>
      <c r="J476" s="446"/>
      <c r="K476" s="446"/>
      <c r="L476" s="446"/>
      <c r="M476" s="446"/>
      <c r="N476" s="446"/>
      <c r="O476" s="447"/>
      <c r="P476" s="514" t="s">
        <v>67</v>
      </c>
      <c r="Q476" s="515"/>
      <c r="R476" s="516"/>
      <c r="S476" s="420"/>
      <c r="T476" s="421"/>
      <c r="U476" s="421"/>
      <c r="V476" s="421"/>
      <c r="W476" s="421"/>
      <c r="X476" s="421"/>
      <c r="Y476" s="421"/>
      <c r="Z476" s="421"/>
      <c r="AA476" s="421"/>
      <c r="AB476" s="421"/>
      <c r="AC476" s="421"/>
      <c r="AD476" s="421"/>
      <c r="AE476" s="421"/>
      <c r="AF476" s="422"/>
      <c r="AG476" s="490"/>
      <c r="AH476" s="491"/>
      <c r="AI476" s="491"/>
      <c r="AJ476" s="491"/>
      <c r="AK476" s="491"/>
      <c r="AL476" s="491"/>
      <c r="AM476" s="492"/>
      <c r="AN476" s="311"/>
      <c r="AO476" s="312"/>
      <c r="AP476" s="312"/>
      <c r="AQ476" s="312"/>
      <c r="AR476" s="312"/>
      <c r="AS476" s="313"/>
      <c r="AT476" s="317"/>
      <c r="AU476" s="318"/>
      <c r="AV476" s="318"/>
      <c r="AW476" s="318"/>
      <c r="AX476" s="318"/>
      <c r="AY476" s="319"/>
      <c r="AZ476" s="323">
        <f>AN476*AT476</f>
        <v>0</v>
      </c>
      <c r="BA476" s="324"/>
      <c r="BB476" s="324"/>
      <c r="BC476" s="324"/>
      <c r="BD476" s="324"/>
      <c r="BE476" s="325"/>
    </row>
    <row r="477" spans="2:57" ht="15" customHeight="1">
      <c r="B477" s="5"/>
      <c r="C477" s="49"/>
      <c r="D477" s="475"/>
      <c r="E477" s="476"/>
      <c r="F477" s="476"/>
      <c r="G477" s="476"/>
      <c r="H477" s="476"/>
      <c r="I477" s="476"/>
      <c r="J477" s="476"/>
      <c r="K477" s="476"/>
      <c r="L477" s="476"/>
      <c r="M477" s="476"/>
      <c r="N477" s="476"/>
      <c r="O477" s="477"/>
      <c r="P477" s="517"/>
      <c r="Q477" s="518"/>
      <c r="R477" s="519"/>
      <c r="S477" s="523"/>
      <c r="T477" s="524"/>
      <c r="U477" s="524"/>
      <c r="V477" s="524"/>
      <c r="W477" s="524"/>
      <c r="X477" s="524"/>
      <c r="Y477" s="524"/>
      <c r="Z477" s="524"/>
      <c r="AA477" s="524"/>
      <c r="AB477" s="524"/>
      <c r="AC477" s="524"/>
      <c r="AD477" s="524"/>
      <c r="AE477" s="524"/>
      <c r="AF477" s="525"/>
      <c r="AG477" s="493"/>
      <c r="AH477" s="494"/>
      <c r="AI477" s="494"/>
      <c r="AJ477" s="494"/>
      <c r="AK477" s="494"/>
      <c r="AL477" s="494"/>
      <c r="AM477" s="495"/>
      <c r="AN477" s="499"/>
      <c r="AO477" s="500"/>
      <c r="AP477" s="500"/>
      <c r="AQ477" s="500"/>
      <c r="AR477" s="500"/>
      <c r="AS477" s="501"/>
      <c r="AT477" s="502"/>
      <c r="AU477" s="503"/>
      <c r="AV477" s="503"/>
      <c r="AW477" s="503"/>
      <c r="AX477" s="503"/>
      <c r="AY477" s="504"/>
      <c r="AZ477" s="393"/>
      <c r="BA477" s="394"/>
      <c r="BB477" s="394"/>
      <c r="BC477" s="394"/>
      <c r="BD477" s="394"/>
      <c r="BE477" s="395"/>
    </row>
    <row r="478" spans="2:57" ht="15" customHeight="1">
      <c r="B478" s="5"/>
      <c r="C478" s="49"/>
      <c r="D478" s="448"/>
      <c r="E478" s="449"/>
      <c r="F478" s="449"/>
      <c r="G478" s="449"/>
      <c r="H478" s="449"/>
      <c r="I478" s="449"/>
      <c r="J478" s="449"/>
      <c r="K478" s="449"/>
      <c r="L478" s="449"/>
      <c r="M478" s="449"/>
      <c r="N478" s="449"/>
      <c r="O478" s="450"/>
      <c r="P478" s="520"/>
      <c r="Q478" s="521"/>
      <c r="R478" s="522"/>
      <c r="S478" s="458" t="s">
        <v>253</v>
      </c>
      <c r="T478" s="459"/>
      <c r="U478" s="459"/>
      <c r="V478" s="459"/>
      <c r="W478" s="459"/>
      <c r="X478" s="459"/>
      <c r="Y478" s="459"/>
      <c r="Z478" s="459"/>
      <c r="AA478" s="459"/>
      <c r="AB478" s="459"/>
      <c r="AC478" s="459"/>
      <c r="AD478" s="459"/>
      <c r="AE478" s="459"/>
      <c r="AF478" s="460"/>
      <c r="AG478" s="496"/>
      <c r="AH478" s="497"/>
      <c r="AI478" s="497"/>
      <c r="AJ478" s="497"/>
      <c r="AK478" s="497"/>
      <c r="AL478" s="497"/>
      <c r="AM478" s="498"/>
      <c r="AN478" s="314"/>
      <c r="AO478" s="315"/>
      <c r="AP478" s="315"/>
      <c r="AQ478" s="315"/>
      <c r="AR478" s="315"/>
      <c r="AS478" s="316"/>
      <c r="AT478" s="320"/>
      <c r="AU478" s="321"/>
      <c r="AV478" s="321"/>
      <c r="AW478" s="321"/>
      <c r="AX478" s="321"/>
      <c r="AY478" s="322"/>
      <c r="AZ478" s="326"/>
      <c r="BA478" s="327"/>
      <c r="BB478" s="327"/>
      <c r="BC478" s="327"/>
      <c r="BD478" s="327"/>
      <c r="BE478" s="328"/>
    </row>
    <row r="479" spans="2:57" ht="15" customHeight="1">
      <c r="B479" s="5"/>
      <c r="C479" s="49"/>
      <c r="D479" s="445"/>
      <c r="E479" s="446"/>
      <c r="F479" s="446"/>
      <c r="G479" s="446"/>
      <c r="H479" s="446"/>
      <c r="I479" s="446"/>
      <c r="J479" s="446"/>
      <c r="K479" s="446"/>
      <c r="L479" s="446"/>
      <c r="M479" s="446"/>
      <c r="N479" s="446"/>
      <c r="O479" s="447"/>
      <c r="P479" s="478" t="s">
        <v>258</v>
      </c>
      <c r="Q479" s="479"/>
      <c r="R479" s="480"/>
      <c r="S479" s="1412" t="s">
        <v>377</v>
      </c>
      <c r="T479" s="1413"/>
      <c r="U479" s="1413"/>
      <c r="V479" s="1413"/>
      <c r="W479" s="1413"/>
      <c r="X479" s="1413"/>
      <c r="Y479" s="1413"/>
      <c r="Z479" s="1413"/>
      <c r="AA479" s="1413"/>
      <c r="AB479" s="1413"/>
      <c r="AC479" s="1413"/>
      <c r="AD479" s="1413"/>
      <c r="AE479" s="1413"/>
      <c r="AF479" s="1432"/>
      <c r="AG479" s="1585" t="s">
        <v>348</v>
      </c>
      <c r="AH479" s="1586"/>
      <c r="AI479" s="1586"/>
      <c r="AJ479" s="1586"/>
      <c r="AK479" s="1586"/>
      <c r="AL479" s="1586"/>
      <c r="AM479" s="1587"/>
      <c r="AN479" s="1537">
        <v>4</v>
      </c>
      <c r="AO479" s="1538"/>
      <c r="AP479" s="1538"/>
      <c r="AQ479" s="1538"/>
      <c r="AR479" s="1538"/>
      <c r="AS479" s="1539"/>
      <c r="AT479" s="1546">
        <v>16</v>
      </c>
      <c r="AU479" s="1547"/>
      <c r="AV479" s="1547"/>
      <c r="AW479" s="1547"/>
      <c r="AX479" s="1547"/>
      <c r="AY479" s="1548"/>
      <c r="AZ479" s="323">
        <f>AN479*AT479</f>
        <v>64</v>
      </c>
      <c r="BA479" s="324"/>
      <c r="BB479" s="324"/>
      <c r="BC479" s="324"/>
      <c r="BD479" s="324"/>
      <c r="BE479" s="325"/>
    </row>
    <row r="480" spans="2:57" ht="15" customHeight="1">
      <c r="B480" s="5"/>
      <c r="C480" s="49"/>
      <c r="D480" s="475"/>
      <c r="E480" s="476"/>
      <c r="F480" s="476"/>
      <c r="G480" s="476"/>
      <c r="H480" s="476"/>
      <c r="I480" s="476"/>
      <c r="J480" s="476"/>
      <c r="K480" s="476"/>
      <c r="L480" s="476"/>
      <c r="M480" s="476"/>
      <c r="N480" s="476"/>
      <c r="O480" s="477"/>
      <c r="P480" s="481"/>
      <c r="Q480" s="482"/>
      <c r="R480" s="483"/>
      <c r="S480" s="1433"/>
      <c r="T480" s="1434"/>
      <c r="U480" s="1434"/>
      <c r="V480" s="1434"/>
      <c r="W480" s="1434"/>
      <c r="X480" s="1434"/>
      <c r="Y480" s="1434"/>
      <c r="Z480" s="1434"/>
      <c r="AA480" s="1434"/>
      <c r="AB480" s="1434"/>
      <c r="AC480" s="1434"/>
      <c r="AD480" s="1434"/>
      <c r="AE480" s="1434"/>
      <c r="AF480" s="1435"/>
      <c r="AG480" s="1588"/>
      <c r="AH480" s="1589"/>
      <c r="AI480" s="1589"/>
      <c r="AJ480" s="1589"/>
      <c r="AK480" s="1589"/>
      <c r="AL480" s="1589"/>
      <c r="AM480" s="1590"/>
      <c r="AN480" s="1540"/>
      <c r="AO480" s="1541"/>
      <c r="AP480" s="1541"/>
      <c r="AQ480" s="1541"/>
      <c r="AR480" s="1541"/>
      <c r="AS480" s="1542"/>
      <c r="AT480" s="1549"/>
      <c r="AU480" s="1550"/>
      <c r="AV480" s="1550"/>
      <c r="AW480" s="1550"/>
      <c r="AX480" s="1550"/>
      <c r="AY480" s="1551"/>
      <c r="AZ480" s="393"/>
      <c r="BA480" s="394"/>
      <c r="BB480" s="394"/>
      <c r="BC480" s="394"/>
      <c r="BD480" s="394"/>
      <c r="BE480" s="395"/>
    </row>
    <row r="481" spans="1:63" ht="15" customHeight="1">
      <c r="B481" s="5"/>
      <c r="C481" s="49"/>
      <c r="D481" s="448"/>
      <c r="E481" s="449"/>
      <c r="F481" s="449"/>
      <c r="G481" s="449"/>
      <c r="H481" s="449"/>
      <c r="I481" s="449"/>
      <c r="J481" s="449"/>
      <c r="K481" s="449"/>
      <c r="L481" s="449"/>
      <c r="M481" s="449"/>
      <c r="N481" s="449"/>
      <c r="O481" s="450"/>
      <c r="P481" s="484"/>
      <c r="Q481" s="485"/>
      <c r="R481" s="486"/>
      <c r="S481" s="1520" t="s">
        <v>376</v>
      </c>
      <c r="T481" s="1521"/>
      <c r="U481" s="1521"/>
      <c r="V481" s="1521"/>
      <c r="W481" s="1521"/>
      <c r="X481" s="1521"/>
      <c r="Y481" s="1521"/>
      <c r="Z481" s="1521"/>
      <c r="AA481" s="1521"/>
      <c r="AB481" s="1521"/>
      <c r="AC481" s="1521"/>
      <c r="AD481" s="1521"/>
      <c r="AE481" s="1521"/>
      <c r="AF481" s="1522"/>
      <c r="AG481" s="1591"/>
      <c r="AH481" s="1592"/>
      <c r="AI481" s="1592"/>
      <c r="AJ481" s="1592"/>
      <c r="AK481" s="1592"/>
      <c r="AL481" s="1592"/>
      <c r="AM481" s="1593"/>
      <c r="AN481" s="1543"/>
      <c r="AO481" s="1544"/>
      <c r="AP481" s="1544"/>
      <c r="AQ481" s="1544"/>
      <c r="AR481" s="1544"/>
      <c r="AS481" s="1545"/>
      <c r="AT481" s="1552"/>
      <c r="AU481" s="1553"/>
      <c r="AV481" s="1553"/>
      <c r="AW481" s="1553"/>
      <c r="AX481" s="1553"/>
      <c r="AY481" s="1554"/>
      <c r="AZ481" s="326"/>
      <c r="BA481" s="327"/>
      <c r="BB481" s="327"/>
      <c r="BC481" s="327"/>
      <c r="BD481" s="327"/>
      <c r="BE481" s="328"/>
      <c r="BF481" s="125"/>
      <c r="BG481" s="5"/>
      <c r="BH481" s="5"/>
      <c r="BI481" s="5"/>
      <c r="BJ481" s="5"/>
      <c r="BK481" s="5"/>
    </row>
    <row r="482" spans="1:63" ht="15" customHeight="1">
      <c r="B482" s="5"/>
      <c r="C482" s="5"/>
      <c r="D482" s="461" t="s">
        <v>259</v>
      </c>
      <c r="E482" s="461"/>
      <c r="F482" s="461"/>
      <c r="G482" s="461"/>
      <c r="H482" s="461"/>
      <c r="I482" s="461"/>
      <c r="J482" s="461"/>
      <c r="K482" s="461"/>
      <c r="L482" s="461"/>
      <c r="M482" s="461"/>
      <c r="N482" s="461"/>
      <c r="O482" s="461"/>
      <c r="P482" s="461"/>
      <c r="Q482" s="461"/>
      <c r="R482" s="461"/>
      <c r="S482" s="461"/>
      <c r="T482" s="461"/>
      <c r="U482" s="461"/>
      <c r="V482" s="461"/>
      <c r="W482" s="461"/>
      <c r="X482" s="461"/>
      <c r="Y482" s="461"/>
      <c r="Z482" s="461"/>
      <c r="AA482" s="461"/>
      <c r="AB482" s="461"/>
      <c r="AC482" s="461"/>
      <c r="AD482" s="461"/>
      <c r="AE482" s="461"/>
      <c r="AF482" s="461"/>
      <c r="AG482" s="461"/>
      <c r="AH482" s="462"/>
      <c r="AI482" s="329" t="s">
        <v>260</v>
      </c>
      <c r="AJ482" s="330"/>
      <c r="AK482" s="330"/>
      <c r="AL482" s="330"/>
      <c r="AM482" s="330"/>
      <c r="AN482" s="330"/>
      <c r="AO482" s="330"/>
      <c r="AP482" s="330"/>
      <c r="AQ482" s="330"/>
      <c r="AR482" s="330"/>
      <c r="AS482" s="330"/>
      <c r="AT482" s="331"/>
      <c r="AU482" s="465">
        <f>SUM(AZ476:BE481)</f>
        <v>64</v>
      </c>
      <c r="AV482" s="466"/>
      <c r="AW482" s="466"/>
      <c r="AX482" s="466"/>
      <c r="AY482" s="466"/>
      <c r="AZ482" s="466"/>
      <c r="BA482" s="466"/>
      <c r="BB482" s="466"/>
      <c r="BC482" s="466"/>
      <c r="BD482" s="466"/>
      <c r="BE482" s="467"/>
      <c r="BF482" s="5"/>
      <c r="BG482" s="5"/>
      <c r="BH482" s="5"/>
      <c r="BI482" s="5"/>
      <c r="BJ482" s="5"/>
      <c r="BK482" s="5"/>
    </row>
    <row r="483" spans="1:63" ht="15" customHeight="1">
      <c r="B483" s="5"/>
      <c r="C483" s="5"/>
      <c r="D483" s="463"/>
      <c r="E483" s="463"/>
      <c r="F483" s="463"/>
      <c r="G483" s="463"/>
      <c r="H483" s="463"/>
      <c r="I483" s="463"/>
      <c r="J483" s="463"/>
      <c r="K483" s="463"/>
      <c r="L483" s="463"/>
      <c r="M483" s="463"/>
      <c r="N483" s="463"/>
      <c r="O483" s="463"/>
      <c r="P483" s="463"/>
      <c r="Q483" s="463"/>
      <c r="R483" s="463"/>
      <c r="S483" s="463"/>
      <c r="T483" s="463"/>
      <c r="U483" s="463"/>
      <c r="V483" s="463"/>
      <c r="W483" s="463"/>
      <c r="X483" s="463"/>
      <c r="Y483" s="463"/>
      <c r="Z483" s="463"/>
      <c r="AA483" s="463"/>
      <c r="AB483" s="463"/>
      <c r="AC483" s="463"/>
      <c r="AD483" s="463"/>
      <c r="AE483" s="463"/>
      <c r="AF483" s="463"/>
      <c r="AG483" s="463"/>
      <c r="AH483" s="464"/>
      <c r="AI483" s="332"/>
      <c r="AJ483" s="333"/>
      <c r="AK483" s="333"/>
      <c r="AL483" s="333"/>
      <c r="AM483" s="333"/>
      <c r="AN483" s="333"/>
      <c r="AO483" s="333"/>
      <c r="AP483" s="333"/>
      <c r="AQ483" s="333"/>
      <c r="AR483" s="333"/>
      <c r="AS483" s="333"/>
      <c r="AT483" s="334"/>
      <c r="AU483" s="468"/>
      <c r="AV483" s="469"/>
      <c r="AW483" s="469"/>
      <c r="AX483" s="469"/>
      <c r="AY483" s="469"/>
      <c r="AZ483" s="469"/>
      <c r="BA483" s="469"/>
      <c r="BB483" s="469"/>
      <c r="BC483" s="469"/>
      <c r="BD483" s="469"/>
      <c r="BE483" s="470"/>
      <c r="BF483" s="5"/>
      <c r="BG483" s="5"/>
      <c r="BH483" s="5"/>
      <c r="BI483" s="5"/>
      <c r="BJ483" s="5"/>
      <c r="BK483" s="5"/>
    </row>
    <row r="484" spans="1:63" ht="15" customHeight="1">
      <c r="B484" s="5"/>
      <c r="C484" s="5"/>
      <c r="D484" s="463"/>
      <c r="E484" s="463"/>
      <c r="F484" s="463"/>
      <c r="G484" s="463"/>
      <c r="H484" s="463"/>
      <c r="I484" s="463"/>
      <c r="J484" s="463"/>
      <c r="K484" s="463"/>
      <c r="L484" s="463"/>
      <c r="M484" s="463"/>
      <c r="N484" s="463"/>
      <c r="O484" s="463"/>
      <c r="P484" s="463"/>
      <c r="Q484" s="463"/>
      <c r="R484" s="463"/>
      <c r="S484" s="463"/>
      <c r="T484" s="463"/>
      <c r="U484" s="463"/>
      <c r="V484" s="463"/>
      <c r="W484" s="463"/>
      <c r="X484" s="463"/>
      <c r="Y484" s="463"/>
      <c r="Z484" s="463"/>
      <c r="AA484" s="463"/>
      <c r="AB484" s="463"/>
      <c r="AC484" s="463"/>
      <c r="AD484" s="463"/>
      <c r="AE484" s="463"/>
      <c r="AF484" s="463"/>
      <c r="AG484" s="463"/>
      <c r="AH484" s="464"/>
      <c r="AI484" s="335"/>
      <c r="AJ484" s="336"/>
      <c r="AK484" s="336"/>
      <c r="AL484" s="336"/>
      <c r="AM484" s="336"/>
      <c r="AN484" s="336"/>
      <c r="AO484" s="336"/>
      <c r="AP484" s="336"/>
      <c r="AQ484" s="336"/>
      <c r="AR484" s="336"/>
      <c r="AS484" s="336"/>
      <c r="AT484" s="337"/>
      <c r="AU484" s="471"/>
      <c r="AV484" s="472"/>
      <c r="AW484" s="472"/>
      <c r="AX484" s="472"/>
      <c r="AY484" s="472"/>
      <c r="AZ484" s="472"/>
      <c r="BA484" s="472"/>
      <c r="BB484" s="472"/>
      <c r="BC484" s="472"/>
      <c r="BD484" s="472"/>
      <c r="BE484" s="473"/>
      <c r="BF484" s="5"/>
      <c r="BG484" s="5"/>
      <c r="BH484" s="5"/>
      <c r="BI484" s="5"/>
      <c r="BJ484" s="5"/>
      <c r="BK484" s="5"/>
    </row>
    <row r="485" spans="1:63" ht="15" customHeight="1">
      <c r="B485" s="5"/>
      <c r="C485" s="5"/>
      <c r="D485" s="474"/>
      <c r="E485" s="474"/>
      <c r="F485" s="474"/>
      <c r="G485" s="474"/>
      <c r="H485" s="474"/>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4"/>
      <c r="AL485" s="474"/>
      <c r="AM485" s="474"/>
      <c r="AN485" s="474"/>
      <c r="AO485" s="474"/>
      <c r="AP485" s="474"/>
      <c r="AQ485" s="474"/>
      <c r="AR485" s="474"/>
      <c r="AS485" s="474"/>
      <c r="AT485" s="474"/>
      <c r="AU485" s="474"/>
      <c r="AV485" s="474"/>
      <c r="AW485" s="474"/>
      <c r="AX485" s="474"/>
      <c r="AY485" s="474"/>
      <c r="AZ485" s="474"/>
      <c r="BA485" s="474"/>
      <c r="BB485" s="474"/>
      <c r="BC485" s="474"/>
      <c r="BD485" s="474"/>
      <c r="BE485" s="474"/>
      <c r="BF485" s="474"/>
      <c r="BG485" s="474"/>
      <c r="BH485" s="126"/>
      <c r="BI485" s="126"/>
      <c r="BJ485" s="126"/>
      <c r="BK485" s="126"/>
    </row>
    <row r="486" spans="1:63" ht="3" customHeight="1">
      <c r="B486" s="5"/>
      <c r="C486" s="5"/>
      <c r="D486" s="85"/>
      <c r="E486" s="50"/>
      <c r="F486" s="50"/>
      <c r="G486" s="50"/>
      <c r="H486" s="50"/>
      <c r="I486" s="5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85"/>
      <c r="AH486" s="85"/>
      <c r="AI486" s="85"/>
      <c r="AJ486" s="85"/>
      <c r="AK486" s="85"/>
      <c r="AL486" s="85"/>
      <c r="AM486" s="85"/>
      <c r="AN486" s="19"/>
      <c r="AO486" s="19"/>
      <c r="AP486" s="19"/>
      <c r="AQ486" s="19"/>
      <c r="AR486" s="19"/>
      <c r="AS486" s="19"/>
      <c r="AT486" s="19"/>
      <c r="AU486" s="19"/>
      <c r="AV486" s="19"/>
      <c r="AW486" s="19"/>
      <c r="AX486" s="19"/>
      <c r="AY486" s="19"/>
      <c r="AZ486" s="19"/>
      <c r="BA486" s="19"/>
      <c r="BB486" s="19"/>
      <c r="BC486" s="19"/>
      <c r="BD486" s="19"/>
      <c r="BE486" s="19"/>
    </row>
    <row r="487" spans="1:63" ht="15" customHeight="1">
      <c r="A487" s="2" t="s">
        <v>328</v>
      </c>
    </row>
    <row r="488" spans="1:63" ht="15" customHeight="1">
      <c r="B488" s="2" t="s">
        <v>261</v>
      </c>
    </row>
    <row r="489" spans="1:63" ht="15" customHeight="1">
      <c r="D489" s="45" t="s">
        <v>262</v>
      </c>
    </row>
    <row r="490" spans="1:63" ht="15" customHeight="1">
      <c r="B490" s="5"/>
      <c r="C490" s="49"/>
      <c r="D490" s="329" t="s">
        <v>149</v>
      </c>
      <c r="E490" s="330"/>
      <c r="F490" s="330"/>
      <c r="G490" s="330"/>
      <c r="H490" s="330"/>
      <c r="I490" s="330"/>
      <c r="J490" s="330"/>
      <c r="K490" s="330"/>
      <c r="L490" s="330"/>
      <c r="M490" s="330"/>
      <c r="N490" s="330"/>
      <c r="O490" s="330"/>
      <c r="P490" s="330"/>
      <c r="Q490" s="330"/>
      <c r="R490" s="330"/>
      <c r="S490" s="330"/>
      <c r="T490" s="330"/>
      <c r="U490" s="330"/>
      <c r="V490" s="330"/>
      <c r="W490" s="330"/>
      <c r="X490" s="330"/>
      <c r="Y490" s="330"/>
      <c r="Z490" s="331"/>
      <c r="AA490" s="438" t="s">
        <v>157</v>
      </c>
      <c r="AB490" s="439"/>
      <c r="AC490" s="439"/>
      <c r="AD490" s="439"/>
      <c r="AE490" s="439"/>
      <c r="AF490" s="439"/>
      <c r="AG490" s="347" t="s">
        <v>151</v>
      </c>
      <c r="AH490" s="330"/>
      <c r="AI490" s="330"/>
      <c r="AJ490" s="330"/>
      <c r="AK490" s="330"/>
      <c r="AL490" s="330"/>
      <c r="AM490" s="331"/>
      <c r="AN490" s="348" t="s">
        <v>152</v>
      </c>
      <c r="AO490" s="348"/>
      <c r="AP490" s="348"/>
      <c r="AQ490" s="348"/>
      <c r="AR490" s="348"/>
      <c r="AS490" s="348"/>
      <c r="AT490" s="348"/>
      <c r="AU490" s="349" t="s">
        <v>153</v>
      </c>
      <c r="AV490" s="349"/>
      <c r="AW490" s="349"/>
      <c r="AX490" s="349"/>
      <c r="AY490" s="349"/>
      <c r="AZ490" s="349"/>
      <c r="BA490" s="127"/>
      <c r="BB490" s="128"/>
      <c r="BC490" s="128"/>
      <c r="BD490" s="128"/>
      <c r="BE490" s="128"/>
      <c r="BF490" s="128"/>
    </row>
    <row r="491" spans="1:63" ht="15" customHeight="1">
      <c r="B491" s="5"/>
      <c r="C491" s="49"/>
      <c r="D491" s="332"/>
      <c r="E491" s="333"/>
      <c r="F491" s="333"/>
      <c r="G491" s="333"/>
      <c r="H491" s="333"/>
      <c r="I491" s="333"/>
      <c r="J491" s="333"/>
      <c r="K491" s="333"/>
      <c r="L491" s="333"/>
      <c r="M491" s="333"/>
      <c r="N491" s="333"/>
      <c r="O491" s="333"/>
      <c r="P491" s="333"/>
      <c r="Q491" s="333"/>
      <c r="R491" s="333"/>
      <c r="S491" s="333"/>
      <c r="T491" s="333"/>
      <c r="U491" s="333"/>
      <c r="V491" s="333"/>
      <c r="W491" s="333"/>
      <c r="X491" s="333"/>
      <c r="Y491" s="333"/>
      <c r="Z491" s="334"/>
      <c r="AA491" s="439"/>
      <c r="AB491" s="439"/>
      <c r="AC491" s="439"/>
      <c r="AD491" s="439"/>
      <c r="AE491" s="439"/>
      <c r="AF491" s="439"/>
      <c r="AG491" s="332"/>
      <c r="AH491" s="333"/>
      <c r="AI491" s="333"/>
      <c r="AJ491" s="333"/>
      <c r="AK491" s="333"/>
      <c r="AL491" s="333"/>
      <c r="AM491" s="334"/>
      <c r="AN491" s="348"/>
      <c r="AO491" s="348"/>
      <c r="AP491" s="348"/>
      <c r="AQ491" s="348"/>
      <c r="AR491" s="348"/>
      <c r="AS491" s="348"/>
      <c r="AT491" s="348"/>
      <c r="AU491" s="349"/>
      <c r="AV491" s="349"/>
      <c r="AW491" s="349"/>
      <c r="AX491" s="349"/>
      <c r="AY491" s="349"/>
      <c r="AZ491" s="455"/>
      <c r="BA491" s="475"/>
      <c r="BB491" s="476"/>
      <c r="BC491" s="476"/>
      <c r="BD491" s="476"/>
      <c r="BE491" s="476"/>
      <c r="BF491" s="476"/>
      <c r="BG491" s="5"/>
      <c r="BH491" s="5"/>
    </row>
    <row r="492" spans="1:63" ht="15" customHeight="1">
      <c r="B492" s="5"/>
      <c r="C492" s="49"/>
      <c r="D492" s="335"/>
      <c r="E492" s="336"/>
      <c r="F492" s="336"/>
      <c r="G492" s="336"/>
      <c r="H492" s="336"/>
      <c r="I492" s="336"/>
      <c r="J492" s="336"/>
      <c r="K492" s="336"/>
      <c r="L492" s="336"/>
      <c r="M492" s="336"/>
      <c r="N492" s="336"/>
      <c r="O492" s="336"/>
      <c r="P492" s="336"/>
      <c r="Q492" s="336"/>
      <c r="R492" s="336"/>
      <c r="S492" s="336"/>
      <c r="T492" s="336"/>
      <c r="U492" s="336"/>
      <c r="V492" s="336"/>
      <c r="W492" s="336"/>
      <c r="X492" s="336"/>
      <c r="Y492" s="336"/>
      <c r="Z492" s="337"/>
      <c r="AA492" s="440"/>
      <c r="AB492" s="439"/>
      <c r="AC492" s="439"/>
      <c r="AD492" s="439"/>
      <c r="AE492" s="439"/>
      <c r="AF492" s="439"/>
      <c r="AG492" s="335"/>
      <c r="AH492" s="336"/>
      <c r="AI492" s="336"/>
      <c r="AJ492" s="336"/>
      <c r="AK492" s="336"/>
      <c r="AL492" s="336"/>
      <c r="AM492" s="337"/>
      <c r="AN492" s="348"/>
      <c r="AO492" s="348"/>
      <c r="AP492" s="348"/>
      <c r="AQ492" s="348"/>
      <c r="AR492" s="348"/>
      <c r="AS492" s="348"/>
      <c r="AT492" s="348"/>
      <c r="AU492" s="349"/>
      <c r="AV492" s="349"/>
      <c r="AW492" s="349"/>
      <c r="AX492" s="349"/>
      <c r="AY492" s="349"/>
      <c r="AZ492" s="455"/>
      <c r="BA492" s="475"/>
      <c r="BB492" s="476"/>
      <c r="BC492" s="476"/>
      <c r="BD492" s="476"/>
      <c r="BE492" s="476"/>
      <c r="BF492" s="476"/>
      <c r="BG492" s="5"/>
      <c r="BH492" s="5"/>
    </row>
    <row r="493" spans="1:63" s="63" customFormat="1" ht="15.75" customHeight="1">
      <c r="B493" s="58"/>
      <c r="C493" s="59"/>
      <c r="D493" s="1422" t="s">
        <v>378</v>
      </c>
      <c r="E493" s="1423"/>
      <c r="F493" s="1423"/>
      <c r="G493" s="1423"/>
      <c r="H493" s="1423"/>
      <c r="I493" s="1423"/>
      <c r="J493" s="1423"/>
      <c r="K493" s="1423"/>
      <c r="L493" s="1423"/>
      <c r="M493" s="1423"/>
      <c r="N493" s="1423"/>
      <c r="O493" s="1423"/>
      <c r="P493" s="1423"/>
      <c r="Q493" s="1423"/>
      <c r="R493" s="1423"/>
      <c r="S493" s="1423"/>
      <c r="T493" s="1423"/>
      <c r="U493" s="1423"/>
      <c r="V493" s="1423"/>
      <c r="W493" s="1423"/>
      <c r="X493" s="1423"/>
      <c r="Y493" s="1423"/>
      <c r="Z493" s="1581"/>
      <c r="AA493" s="1465" t="s">
        <v>348</v>
      </c>
      <c r="AB493" s="1466"/>
      <c r="AC493" s="1466"/>
      <c r="AD493" s="1466"/>
      <c r="AE493" s="1466"/>
      <c r="AF493" s="1467"/>
      <c r="AG493" s="1537">
        <v>6</v>
      </c>
      <c r="AH493" s="1538"/>
      <c r="AI493" s="1538"/>
      <c r="AJ493" s="1538"/>
      <c r="AK493" s="1538"/>
      <c r="AL493" s="1538"/>
      <c r="AM493" s="1539"/>
      <c r="AN493" s="1625">
        <v>20</v>
      </c>
      <c r="AO493" s="1625"/>
      <c r="AP493" s="1625"/>
      <c r="AQ493" s="1625"/>
      <c r="AR493" s="1625"/>
      <c r="AS493" s="1625"/>
      <c r="AT493" s="1625"/>
      <c r="AU493" s="430">
        <f>AG493*AN493</f>
        <v>120</v>
      </c>
      <c r="AV493" s="431"/>
      <c r="AW493" s="431"/>
      <c r="AX493" s="431"/>
      <c r="AY493" s="431"/>
      <c r="AZ493" s="431"/>
      <c r="BA493" s="1540"/>
      <c r="BB493" s="1541"/>
      <c r="BC493" s="1541"/>
      <c r="BD493" s="1541"/>
      <c r="BE493" s="1626"/>
      <c r="BF493" s="1626"/>
      <c r="BG493" s="444"/>
      <c r="BH493" s="444"/>
    </row>
    <row r="494" spans="1:63" s="63" customFormat="1" ht="15.75" customHeight="1">
      <c r="B494" s="58"/>
      <c r="C494" s="59"/>
      <c r="D494" s="1403"/>
      <c r="E494" s="1398"/>
      <c r="F494" s="1398"/>
      <c r="G494" s="1398"/>
      <c r="H494" s="1398"/>
      <c r="I494" s="1398"/>
      <c r="J494" s="1398"/>
      <c r="K494" s="1398"/>
      <c r="L494" s="1398"/>
      <c r="M494" s="1398"/>
      <c r="N494" s="1398"/>
      <c r="O494" s="1398"/>
      <c r="P494" s="1398"/>
      <c r="Q494" s="1398"/>
      <c r="R494" s="1398"/>
      <c r="S494" s="1398"/>
      <c r="T494" s="1398"/>
      <c r="U494" s="1398"/>
      <c r="V494" s="1398"/>
      <c r="W494" s="1398"/>
      <c r="X494" s="1398"/>
      <c r="Y494" s="1398"/>
      <c r="Z494" s="1624"/>
      <c r="AA494" s="1471"/>
      <c r="AB494" s="1472"/>
      <c r="AC494" s="1472"/>
      <c r="AD494" s="1472"/>
      <c r="AE494" s="1472"/>
      <c r="AF494" s="1473"/>
      <c r="AG494" s="1543"/>
      <c r="AH494" s="1544"/>
      <c r="AI494" s="1544"/>
      <c r="AJ494" s="1544"/>
      <c r="AK494" s="1544"/>
      <c r="AL494" s="1544"/>
      <c r="AM494" s="1545"/>
      <c r="AN494" s="1625"/>
      <c r="AO494" s="1625"/>
      <c r="AP494" s="1625"/>
      <c r="AQ494" s="1625"/>
      <c r="AR494" s="1625"/>
      <c r="AS494" s="1625"/>
      <c r="AT494" s="1625"/>
      <c r="AU494" s="433"/>
      <c r="AV494" s="434"/>
      <c r="AW494" s="434"/>
      <c r="AX494" s="434"/>
      <c r="AY494" s="434"/>
      <c r="AZ494" s="434"/>
      <c r="BA494" s="1543"/>
      <c r="BB494" s="1544"/>
      <c r="BC494" s="1544"/>
      <c r="BD494" s="1544"/>
      <c r="BE494" s="1627"/>
      <c r="BF494" s="1627"/>
      <c r="BG494" s="444"/>
      <c r="BH494" s="444"/>
    </row>
    <row r="495" spans="1:63" s="63" customFormat="1" ht="15.75" customHeight="1">
      <c r="B495" s="58"/>
      <c r="C495" s="58"/>
      <c r="D495" s="1422" t="s">
        <v>378</v>
      </c>
      <c r="E495" s="1423"/>
      <c r="F495" s="1423"/>
      <c r="G495" s="1423"/>
      <c r="H495" s="1423"/>
      <c r="I495" s="1423"/>
      <c r="J495" s="1423"/>
      <c r="K495" s="1423"/>
      <c r="L495" s="1423"/>
      <c r="M495" s="1423"/>
      <c r="N495" s="1423"/>
      <c r="O495" s="1423"/>
      <c r="P495" s="1423"/>
      <c r="Q495" s="1423"/>
      <c r="R495" s="1423"/>
      <c r="S495" s="1423"/>
      <c r="T495" s="1423"/>
      <c r="U495" s="1423"/>
      <c r="V495" s="1423"/>
      <c r="W495" s="1423"/>
      <c r="X495" s="1423"/>
      <c r="Y495" s="1423"/>
      <c r="Z495" s="1581"/>
      <c r="AA495" s="1465" t="s">
        <v>348</v>
      </c>
      <c r="AB495" s="1466"/>
      <c r="AC495" s="1466"/>
      <c r="AD495" s="1466"/>
      <c r="AE495" s="1466"/>
      <c r="AF495" s="1467"/>
      <c r="AG495" s="1537">
        <v>4</v>
      </c>
      <c r="AH495" s="1538"/>
      <c r="AI495" s="1538"/>
      <c r="AJ495" s="1538"/>
      <c r="AK495" s="1538"/>
      <c r="AL495" s="1538"/>
      <c r="AM495" s="1539"/>
      <c r="AN495" s="1625">
        <v>12</v>
      </c>
      <c r="AO495" s="1625"/>
      <c r="AP495" s="1625"/>
      <c r="AQ495" s="1625"/>
      <c r="AR495" s="1625"/>
      <c r="AS495" s="1625"/>
      <c r="AT495" s="1625"/>
      <c r="AU495" s="430">
        <f>AG495*AN495</f>
        <v>48</v>
      </c>
      <c r="AV495" s="431"/>
      <c r="AW495" s="431"/>
      <c r="AX495" s="431"/>
      <c r="AY495" s="431"/>
      <c r="AZ495" s="432"/>
      <c r="BA495" s="445" t="s">
        <v>265</v>
      </c>
      <c r="BB495" s="446"/>
      <c r="BC495" s="446"/>
      <c r="BD495" s="446"/>
      <c r="BE495" s="446"/>
      <c r="BF495" s="447"/>
      <c r="BG495" s="79"/>
      <c r="BH495" s="58"/>
    </row>
    <row r="496" spans="1:63" s="63" customFormat="1" ht="15.75" customHeight="1">
      <c r="B496" s="58"/>
      <c r="C496" s="58"/>
      <c r="D496" s="1403"/>
      <c r="E496" s="1398"/>
      <c r="F496" s="1398"/>
      <c r="G496" s="1398"/>
      <c r="H496" s="1398"/>
      <c r="I496" s="1398"/>
      <c r="J496" s="1398"/>
      <c r="K496" s="1398"/>
      <c r="L496" s="1398"/>
      <c r="M496" s="1398"/>
      <c r="N496" s="1398"/>
      <c r="O496" s="1398"/>
      <c r="P496" s="1398"/>
      <c r="Q496" s="1398"/>
      <c r="R496" s="1398"/>
      <c r="S496" s="1398"/>
      <c r="T496" s="1398"/>
      <c r="U496" s="1398"/>
      <c r="V496" s="1398"/>
      <c r="W496" s="1398"/>
      <c r="X496" s="1398"/>
      <c r="Y496" s="1398"/>
      <c r="Z496" s="1624"/>
      <c r="AA496" s="1471"/>
      <c r="AB496" s="1472"/>
      <c r="AC496" s="1472"/>
      <c r="AD496" s="1472"/>
      <c r="AE496" s="1472"/>
      <c r="AF496" s="1473"/>
      <c r="AG496" s="1543"/>
      <c r="AH496" s="1544"/>
      <c r="AI496" s="1544"/>
      <c r="AJ496" s="1544"/>
      <c r="AK496" s="1544"/>
      <c r="AL496" s="1544"/>
      <c r="AM496" s="1545"/>
      <c r="AN496" s="1625"/>
      <c r="AO496" s="1625"/>
      <c r="AP496" s="1625"/>
      <c r="AQ496" s="1625"/>
      <c r="AR496" s="1625"/>
      <c r="AS496" s="1625"/>
      <c r="AT496" s="1625"/>
      <c r="AU496" s="433"/>
      <c r="AV496" s="434"/>
      <c r="AW496" s="434"/>
      <c r="AX496" s="434"/>
      <c r="AY496" s="434"/>
      <c r="AZ496" s="435"/>
      <c r="BA496" s="448"/>
      <c r="BB496" s="449"/>
      <c r="BC496" s="449"/>
      <c r="BD496" s="449"/>
      <c r="BE496" s="449"/>
      <c r="BF496" s="450"/>
    </row>
    <row r="497" spans="1:63" ht="15.75" customHeight="1">
      <c r="A497" s="63"/>
      <c r="B497" s="63"/>
      <c r="C497" s="63"/>
      <c r="D497" s="1422" t="s">
        <v>378</v>
      </c>
      <c r="E497" s="1423"/>
      <c r="F497" s="1423"/>
      <c r="G497" s="1423"/>
      <c r="H497" s="1423"/>
      <c r="I497" s="1423"/>
      <c r="J497" s="1423"/>
      <c r="K497" s="1423"/>
      <c r="L497" s="1423"/>
      <c r="M497" s="1423"/>
      <c r="N497" s="1423"/>
      <c r="O497" s="1423"/>
      <c r="P497" s="1423"/>
      <c r="Q497" s="1423"/>
      <c r="R497" s="1423"/>
      <c r="S497" s="1423"/>
      <c r="T497" s="1423"/>
      <c r="U497" s="1423"/>
      <c r="V497" s="1423"/>
      <c r="W497" s="1423"/>
      <c r="X497" s="1423"/>
      <c r="Y497" s="1423"/>
      <c r="Z497" s="1581"/>
      <c r="AA497" s="1465" t="s">
        <v>348</v>
      </c>
      <c r="AB497" s="1466"/>
      <c r="AC497" s="1466"/>
      <c r="AD497" s="1466"/>
      <c r="AE497" s="1466"/>
      <c r="AF497" s="1467"/>
      <c r="AG497" s="1537">
        <v>6</v>
      </c>
      <c r="AH497" s="1538"/>
      <c r="AI497" s="1538"/>
      <c r="AJ497" s="1538"/>
      <c r="AK497" s="1538"/>
      <c r="AL497" s="1538"/>
      <c r="AM497" s="1539"/>
      <c r="AN497" s="1625">
        <v>6</v>
      </c>
      <c r="AO497" s="1625"/>
      <c r="AP497" s="1625"/>
      <c r="AQ497" s="1625"/>
      <c r="AR497" s="1625"/>
      <c r="AS497" s="1625"/>
      <c r="AT497" s="1625"/>
      <c r="AU497" s="430">
        <f>AG497*AN497</f>
        <v>36</v>
      </c>
      <c r="AV497" s="431"/>
      <c r="AW497" s="431"/>
      <c r="AX497" s="431"/>
      <c r="AY497" s="431"/>
      <c r="AZ497" s="432"/>
      <c r="BA497" s="441">
        <f>SUM(AU493:AZ498)</f>
        <v>204</v>
      </c>
      <c r="BB497" s="441"/>
      <c r="BC497" s="441"/>
      <c r="BD497" s="441"/>
      <c r="BE497" s="441"/>
      <c r="BF497" s="441"/>
      <c r="BG497" s="63"/>
    </row>
    <row r="498" spans="1:63" ht="15.75" customHeight="1">
      <c r="A498" s="63"/>
      <c r="B498" s="63"/>
      <c r="C498" s="63"/>
      <c r="D498" s="1403"/>
      <c r="E498" s="1398"/>
      <c r="F498" s="1398"/>
      <c r="G498" s="1398"/>
      <c r="H498" s="1398"/>
      <c r="I498" s="1398"/>
      <c r="J498" s="1398"/>
      <c r="K498" s="1398"/>
      <c r="L498" s="1398"/>
      <c r="M498" s="1398"/>
      <c r="N498" s="1398"/>
      <c r="O498" s="1398"/>
      <c r="P498" s="1398"/>
      <c r="Q498" s="1398"/>
      <c r="R498" s="1398"/>
      <c r="S498" s="1398"/>
      <c r="T498" s="1398"/>
      <c r="U498" s="1398"/>
      <c r="V498" s="1398"/>
      <c r="W498" s="1398"/>
      <c r="X498" s="1398"/>
      <c r="Y498" s="1398"/>
      <c r="Z498" s="1624"/>
      <c r="AA498" s="1471"/>
      <c r="AB498" s="1472"/>
      <c r="AC498" s="1472"/>
      <c r="AD498" s="1472"/>
      <c r="AE498" s="1472"/>
      <c r="AF498" s="1473"/>
      <c r="AG498" s="1543"/>
      <c r="AH498" s="1544"/>
      <c r="AI498" s="1544"/>
      <c r="AJ498" s="1544"/>
      <c r="AK498" s="1544"/>
      <c r="AL498" s="1544"/>
      <c r="AM498" s="1545"/>
      <c r="AN498" s="1625"/>
      <c r="AO498" s="1625"/>
      <c r="AP498" s="1625"/>
      <c r="AQ498" s="1625"/>
      <c r="AR498" s="1625"/>
      <c r="AS498" s="1625"/>
      <c r="AT498" s="1625"/>
      <c r="AU498" s="433"/>
      <c r="AV498" s="434"/>
      <c r="AW498" s="434"/>
      <c r="AX498" s="434"/>
      <c r="AY498" s="434"/>
      <c r="AZ498" s="435"/>
      <c r="BA498" s="441"/>
      <c r="BB498" s="441"/>
      <c r="BC498" s="441"/>
      <c r="BD498" s="441"/>
      <c r="BE498" s="441"/>
      <c r="BF498" s="441"/>
      <c r="BG498" s="63"/>
    </row>
    <row r="499" spans="1:63" ht="14.25" customHeight="1">
      <c r="D499" s="10" t="s">
        <v>266</v>
      </c>
      <c r="E499" s="40"/>
      <c r="F499" s="40"/>
      <c r="G499" s="40"/>
      <c r="H499" s="40"/>
      <c r="I499" s="40"/>
      <c r="J499" s="40"/>
      <c r="K499" s="40"/>
      <c r="L499" s="40"/>
      <c r="M499" s="40"/>
      <c r="N499" s="40"/>
      <c r="O499" s="40"/>
      <c r="P499" s="40"/>
      <c r="Q499" s="40"/>
      <c r="R499" s="40"/>
      <c r="S499" s="40"/>
      <c r="T499" s="40"/>
      <c r="U499" s="40"/>
      <c r="V499" s="40"/>
      <c r="W499" s="40"/>
      <c r="X499" s="40"/>
      <c r="Y499" s="40"/>
      <c r="Z499" s="40"/>
      <c r="AA499" s="85"/>
      <c r="AB499" s="85"/>
      <c r="AC499" s="85"/>
      <c r="AD499" s="85"/>
      <c r="AE499" s="85"/>
      <c r="AF499" s="85"/>
      <c r="AG499" s="85"/>
    </row>
    <row r="500" spans="1:63" ht="14.25" customHeight="1">
      <c r="D500" s="436" t="s">
        <v>267</v>
      </c>
      <c r="E500" s="436"/>
      <c r="F500" s="436"/>
      <c r="G500" s="436"/>
      <c r="H500" s="436"/>
      <c r="I500" s="436"/>
      <c r="J500" s="436"/>
      <c r="K500" s="436"/>
      <c r="L500" s="436"/>
      <c r="M500" s="436"/>
      <c r="N500" s="436"/>
      <c r="O500" s="436"/>
      <c r="P500" s="436"/>
      <c r="Q500" s="436"/>
      <c r="R500" s="436"/>
      <c r="S500" s="436"/>
      <c r="T500" s="436"/>
      <c r="U500" s="436"/>
      <c r="V500" s="436"/>
      <c r="W500" s="436"/>
      <c r="X500" s="436"/>
      <c r="Y500" s="436"/>
      <c r="Z500" s="436"/>
      <c r="AA500" s="436"/>
      <c r="AB500" s="436"/>
      <c r="AC500" s="436"/>
      <c r="AD500" s="436"/>
      <c r="AE500" s="436"/>
      <c r="AF500" s="436"/>
      <c r="AG500" s="436"/>
      <c r="AH500" s="436"/>
      <c r="AI500" s="436"/>
      <c r="AJ500" s="436"/>
      <c r="AK500" s="436"/>
      <c r="AL500" s="436"/>
      <c r="AM500" s="436"/>
      <c r="AN500" s="436"/>
      <c r="AO500" s="436"/>
      <c r="AP500" s="436"/>
      <c r="AQ500" s="436"/>
      <c r="AR500" s="436"/>
      <c r="AS500" s="436"/>
      <c r="AT500" s="436"/>
      <c r="AU500" s="436"/>
      <c r="AV500" s="436"/>
      <c r="AW500" s="436"/>
      <c r="AX500" s="436"/>
      <c r="AY500" s="436"/>
      <c r="AZ500" s="436"/>
      <c r="BA500" s="436"/>
      <c r="BB500" s="436"/>
      <c r="BC500" s="436"/>
      <c r="BD500" s="436"/>
      <c r="BE500" s="436"/>
    </row>
    <row r="501" spans="1:63" ht="14.25" customHeight="1">
      <c r="D501" s="437" t="s">
        <v>268</v>
      </c>
      <c r="E501" s="437"/>
      <c r="F501" s="437"/>
      <c r="G501" s="437"/>
      <c r="H501" s="437"/>
      <c r="I501" s="437"/>
      <c r="J501" s="437"/>
      <c r="K501" s="437"/>
      <c r="L501" s="437"/>
      <c r="M501" s="437"/>
      <c r="N501" s="437"/>
      <c r="O501" s="437"/>
      <c r="P501" s="437"/>
      <c r="Q501" s="437"/>
      <c r="R501" s="437"/>
      <c r="S501" s="437"/>
      <c r="T501" s="437"/>
      <c r="U501" s="437"/>
      <c r="V501" s="437"/>
      <c r="W501" s="437"/>
      <c r="X501" s="437"/>
      <c r="Y501" s="437"/>
      <c r="Z501" s="437"/>
      <c r="AA501" s="437"/>
      <c r="AB501" s="437"/>
      <c r="AC501" s="437"/>
      <c r="AD501" s="437"/>
      <c r="AE501" s="437"/>
      <c r="AF501" s="437"/>
      <c r="AG501" s="437"/>
      <c r="AH501" s="437"/>
      <c r="AI501" s="437"/>
      <c r="AJ501" s="437"/>
      <c r="AK501" s="437"/>
      <c r="AL501" s="437"/>
      <c r="AM501" s="437"/>
      <c r="AN501" s="437"/>
      <c r="AO501" s="437"/>
      <c r="AP501" s="437"/>
      <c r="AQ501" s="437"/>
      <c r="AR501" s="437"/>
      <c r="AS501" s="437"/>
      <c r="AT501" s="437"/>
      <c r="AU501" s="437"/>
      <c r="AV501" s="437"/>
      <c r="AW501" s="437"/>
      <c r="AX501" s="437"/>
      <c r="AY501" s="437"/>
      <c r="AZ501" s="437"/>
      <c r="BA501" s="437"/>
      <c r="BB501" s="437"/>
      <c r="BC501" s="437"/>
      <c r="BD501" s="437"/>
      <c r="BE501" s="437"/>
      <c r="BF501" s="437"/>
      <c r="BG501" s="69"/>
      <c r="BH501" s="69"/>
      <c r="BI501" s="69"/>
      <c r="BJ501" s="69"/>
      <c r="BK501" s="69"/>
    </row>
    <row r="502" spans="1:63" ht="6" customHeight="1">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row>
    <row r="503" spans="1:63" ht="15" customHeight="1">
      <c r="A503" s="2" t="s">
        <v>329</v>
      </c>
    </row>
    <row r="504" spans="1:63" ht="15" customHeight="1">
      <c r="B504" s="2" t="s">
        <v>269</v>
      </c>
      <c r="BA504" s="70"/>
      <c r="BB504" s="70"/>
      <c r="BC504" s="70"/>
      <c r="BD504" s="70"/>
      <c r="BE504" s="70"/>
      <c r="BF504" s="70"/>
      <c r="BG504" s="70"/>
    </row>
    <row r="505" spans="1:63" ht="15" customHeight="1">
      <c r="B505" s="5"/>
      <c r="C505" s="49"/>
      <c r="D505" s="329" t="s">
        <v>149</v>
      </c>
      <c r="E505" s="330"/>
      <c r="F505" s="330"/>
      <c r="G505" s="330"/>
      <c r="H505" s="330"/>
      <c r="I505" s="330"/>
      <c r="J505" s="330"/>
      <c r="K505" s="330"/>
      <c r="L505" s="330"/>
      <c r="M505" s="330"/>
      <c r="N505" s="330"/>
      <c r="O505" s="330"/>
      <c r="P505" s="330"/>
      <c r="Q505" s="330"/>
      <c r="R505" s="330"/>
      <c r="S505" s="330"/>
      <c r="T505" s="330"/>
      <c r="U505" s="330"/>
      <c r="V505" s="330"/>
      <c r="W505" s="330"/>
      <c r="X505" s="330"/>
      <c r="Y505" s="330"/>
      <c r="Z505" s="331"/>
      <c r="AA505" s="438" t="s">
        <v>157</v>
      </c>
      <c r="AB505" s="439"/>
      <c r="AC505" s="439"/>
      <c r="AD505" s="439"/>
      <c r="AE505" s="439"/>
      <c r="AF505" s="439"/>
      <c r="AG505" s="347" t="s">
        <v>151</v>
      </c>
      <c r="AH505" s="330"/>
      <c r="AI505" s="330"/>
      <c r="AJ505" s="330"/>
      <c r="AK505" s="330"/>
      <c r="AL505" s="330"/>
      <c r="AM505" s="331"/>
      <c r="AN505" s="348" t="s">
        <v>270</v>
      </c>
      <c r="AO505" s="348"/>
      <c r="AP505" s="348"/>
      <c r="AQ505" s="348"/>
      <c r="AR505" s="348"/>
      <c r="AS505" s="348"/>
      <c r="AT505" s="348"/>
      <c r="AU505" s="349" t="s">
        <v>153</v>
      </c>
      <c r="AV505" s="349"/>
      <c r="AW505" s="349"/>
      <c r="AX505" s="349"/>
      <c r="AY505" s="349"/>
      <c r="AZ505" s="349"/>
      <c r="BA505" s="97"/>
      <c r="BB505" s="97"/>
      <c r="BC505" s="97"/>
      <c r="BD505" s="97"/>
      <c r="BE505" s="97"/>
      <c r="BF505" s="97"/>
      <c r="BG505" s="97"/>
      <c r="BH505" s="5"/>
      <c r="BI505" s="5"/>
    </row>
    <row r="506" spans="1:63" ht="15" customHeight="1">
      <c r="B506" s="5"/>
      <c r="C506" s="49"/>
      <c r="D506" s="332"/>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4"/>
      <c r="AA506" s="439"/>
      <c r="AB506" s="439"/>
      <c r="AC506" s="439"/>
      <c r="AD506" s="439"/>
      <c r="AE506" s="439"/>
      <c r="AF506" s="439"/>
      <c r="AG506" s="332"/>
      <c r="AH506" s="333"/>
      <c r="AI506" s="333"/>
      <c r="AJ506" s="333"/>
      <c r="AK506" s="333"/>
      <c r="AL506" s="333"/>
      <c r="AM506" s="334"/>
      <c r="AN506" s="348"/>
      <c r="AO506" s="348"/>
      <c r="AP506" s="348"/>
      <c r="AQ506" s="348"/>
      <c r="AR506" s="348"/>
      <c r="AS506" s="348"/>
      <c r="AT506" s="348"/>
      <c r="AU506" s="349"/>
      <c r="AV506" s="349"/>
      <c r="AW506" s="349"/>
      <c r="AX506" s="349"/>
      <c r="AY506" s="349"/>
      <c r="AZ506" s="349"/>
      <c r="BA506" s="97"/>
      <c r="BB506" s="97"/>
      <c r="BC506" s="97"/>
      <c r="BD506" s="97"/>
      <c r="BE506" s="97"/>
      <c r="BF506" s="97"/>
      <c r="BG506" s="97"/>
      <c r="BH506" s="5"/>
      <c r="BI506" s="5"/>
    </row>
    <row r="507" spans="1:63" ht="15" customHeight="1">
      <c r="B507" s="5"/>
      <c r="C507" s="49"/>
      <c r="D507" s="335"/>
      <c r="E507" s="336"/>
      <c r="F507" s="336"/>
      <c r="G507" s="336"/>
      <c r="H507" s="336"/>
      <c r="I507" s="336"/>
      <c r="J507" s="336"/>
      <c r="K507" s="336"/>
      <c r="L507" s="336"/>
      <c r="M507" s="336"/>
      <c r="N507" s="336"/>
      <c r="O507" s="336"/>
      <c r="P507" s="336"/>
      <c r="Q507" s="336"/>
      <c r="R507" s="336"/>
      <c r="S507" s="336"/>
      <c r="T507" s="336"/>
      <c r="U507" s="336"/>
      <c r="V507" s="336"/>
      <c r="W507" s="336"/>
      <c r="X507" s="336"/>
      <c r="Y507" s="336"/>
      <c r="Z507" s="337"/>
      <c r="AA507" s="440"/>
      <c r="AB507" s="439"/>
      <c r="AC507" s="439"/>
      <c r="AD507" s="439"/>
      <c r="AE507" s="439"/>
      <c r="AF507" s="439"/>
      <c r="AG507" s="335"/>
      <c r="AH507" s="336"/>
      <c r="AI507" s="336"/>
      <c r="AJ507" s="336"/>
      <c r="AK507" s="336"/>
      <c r="AL507" s="336"/>
      <c r="AM507" s="337"/>
      <c r="AN507" s="348"/>
      <c r="AO507" s="348"/>
      <c r="AP507" s="348"/>
      <c r="AQ507" s="348"/>
      <c r="AR507" s="348"/>
      <c r="AS507" s="348"/>
      <c r="AT507" s="348"/>
      <c r="AU507" s="349"/>
      <c r="AV507" s="349"/>
      <c r="AW507" s="349"/>
      <c r="AX507" s="349"/>
      <c r="AY507" s="349"/>
      <c r="AZ507" s="349"/>
      <c r="BA507" s="97"/>
      <c r="BB507" s="97"/>
      <c r="BC507" s="97"/>
      <c r="BD507" s="97"/>
      <c r="BE507" s="97"/>
      <c r="BF507" s="97"/>
      <c r="BG507" s="97"/>
      <c r="BH507" s="5"/>
      <c r="BI507" s="5"/>
    </row>
    <row r="508" spans="1:63" ht="16.5" customHeight="1">
      <c r="B508" s="5"/>
      <c r="C508" s="49"/>
      <c r="D508" s="1422" t="s">
        <v>379</v>
      </c>
      <c r="E508" s="1423"/>
      <c r="F508" s="1423"/>
      <c r="G508" s="1423"/>
      <c r="H508" s="1423"/>
      <c r="I508" s="1423"/>
      <c r="J508" s="1423"/>
      <c r="K508" s="1423"/>
      <c r="L508" s="1423"/>
      <c r="M508" s="1423"/>
      <c r="N508" s="1423"/>
      <c r="O508" s="1423"/>
      <c r="P508" s="1423"/>
      <c r="Q508" s="1423"/>
      <c r="R508" s="1423"/>
      <c r="S508" s="1423"/>
      <c r="T508" s="1423"/>
      <c r="U508" s="1423"/>
      <c r="V508" s="1423"/>
      <c r="W508" s="1423"/>
      <c r="X508" s="1423"/>
      <c r="Y508" s="1423"/>
      <c r="Z508" s="1581"/>
      <c r="AA508" s="1465" t="s">
        <v>348</v>
      </c>
      <c r="AB508" s="1466"/>
      <c r="AC508" s="1466"/>
      <c r="AD508" s="1466"/>
      <c r="AE508" s="1466"/>
      <c r="AF508" s="1467"/>
      <c r="AG508" s="1537">
        <v>6</v>
      </c>
      <c r="AH508" s="1538"/>
      <c r="AI508" s="1538"/>
      <c r="AJ508" s="1538"/>
      <c r="AK508" s="1538"/>
      <c r="AL508" s="1538"/>
      <c r="AM508" s="1539"/>
      <c r="AN508" s="1625">
        <v>12</v>
      </c>
      <c r="AO508" s="1625"/>
      <c r="AP508" s="1625"/>
      <c r="AQ508" s="1625"/>
      <c r="AR508" s="1625"/>
      <c r="AS508" s="1625"/>
      <c r="AT508" s="1625"/>
      <c r="AU508" s="430">
        <f>AG508*AN508</f>
        <v>72</v>
      </c>
      <c r="AV508" s="431"/>
      <c r="AW508" s="431"/>
      <c r="AX508" s="431"/>
      <c r="AY508" s="431"/>
      <c r="AZ508" s="432"/>
      <c r="BA508" s="202"/>
      <c r="BB508" s="202"/>
      <c r="BC508" s="202"/>
      <c r="BD508" s="202"/>
      <c r="BE508" s="97"/>
      <c r="BF508" s="97"/>
      <c r="BG508" s="97"/>
    </row>
    <row r="509" spans="1:63" ht="16.5" customHeight="1">
      <c r="B509" s="5"/>
      <c r="C509" s="49"/>
      <c r="D509" s="1403"/>
      <c r="E509" s="1398"/>
      <c r="F509" s="1398"/>
      <c r="G509" s="1398"/>
      <c r="H509" s="1398"/>
      <c r="I509" s="1398"/>
      <c r="J509" s="1398"/>
      <c r="K509" s="1398"/>
      <c r="L509" s="1398"/>
      <c r="M509" s="1398"/>
      <c r="N509" s="1398"/>
      <c r="O509" s="1398"/>
      <c r="P509" s="1398"/>
      <c r="Q509" s="1398"/>
      <c r="R509" s="1398"/>
      <c r="S509" s="1398"/>
      <c r="T509" s="1398"/>
      <c r="U509" s="1398"/>
      <c r="V509" s="1398"/>
      <c r="W509" s="1398"/>
      <c r="X509" s="1398"/>
      <c r="Y509" s="1398"/>
      <c r="Z509" s="1624"/>
      <c r="AA509" s="1471"/>
      <c r="AB509" s="1472"/>
      <c r="AC509" s="1472"/>
      <c r="AD509" s="1472"/>
      <c r="AE509" s="1472"/>
      <c r="AF509" s="1473"/>
      <c r="AG509" s="1543"/>
      <c r="AH509" s="1544"/>
      <c r="AI509" s="1544"/>
      <c r="AJ509" s="1544"/>
      <c r="AK509" s="1544"/>
      <c r="AL509" s="1544"/>
      <c r="AM509" s="1545"/>
      <c r="AN509" s="1625"/>
      <c r="AO509" s="1625"/>
      <c r="AP509" s="1625"/>
      <c r="AQ509" s="1625"/>
      <c r="AR509" s="1625"/>
      <c r="AS509" s="1625"/>
      <c r="AT509" s="1625"/>
      <c r="AU509" s="433"/>
      <c r="AV509" s="434"/>
      <c r="AW509" s="434"/>
      <c r="AX509" s="434"/>
      <c r="AY509" s="434"/>
      <c r="AZ509" s="435"/>
      <c r="BA509" s="203"/>
      <c r="BB509" s="202"/>
      <c r="BC509" s="202"/>
      <c r="BD509" s="202"/>
      <c r="BE509" s="97"/>
      <c r="BF509" s="97"/>
      <c r="BG509" s="97"/>
      <c r="BH509" s="5"/>
    </row>
    <row r="510" spans="1:63" s="76" customFormat="1" ht="15" customHeight="1">
      <c r="D510" s="76" t="s">
        <v>272</v>
      </c>
      <c r="BA510" s="202"/>
      <c r="BB510" s="202"/>
      <c r="BC510" s="202"/>
      <c r="BD510" s="202"/>
      <c r="BE510" s="202"/>
      <c r="BF510" s="202"/>
      <c r="BG510" s="97"/>
      <c r="BH510" s="5"/>
      <c r="BI510" s="131"/>
    </row>
    <row r="511" spans="1:63" ht="6.75" customHeight="1">
      <c r="BA511" s="97"/>
      <c r="BB511" s="97"/>
      <c r="BC511" s="97"/>
      <c r="BD511" s="97"/>
      <c r="BE511" s="97"/>
      <c r="BF511" s="97"/>
      <c r="BG511" s="70"/>
    </row>
    <row r="512" spans="1:63" s="132" customFormat="1" ht="15" customHeight="1">
      <c r="A512" s="132" t="s">
        <v>330</v>
      </c>
      <c r="BA512" s="204"/>
      <c r="BB512" s="204"/>
      <c r="BC512" s="204"/>
      <c r="BD512" s="204"/>
      <c r="BE512" s="204"/>
      <c r="BF512" s="204"/>
      <c r="BG512" s="204"/>
    </row>
    <row r="513" spans="2:71" s="132" customFormat="1" ht="15" customHeight="1">
      <c r="B513" s="132" t="s">
        <v>273</v>
      </c>
      <c r="BR513" s="133"/>
      <c r="BS513" s="133"/>
    </row>
    <row r="514" spans="2:71" s="132" customFormat="1" ht="15" customHeight="1">
      <c r="C514" s="132" t="s">
        <v>331</v>
      </c>
      <c r="BR514" s="133"/>
      <c r="BS514" s="133"/>
    </row>
    <row r="515" spans="2:71" s="132" customFormat="1" ht="15" customHeight="1">
      <c r="B515" s="134"/>
      <c r="C515" s="135"/>
      <c r="D515" s="399" t="s">
        <v>148</v>
      </c>
      <c r="E515" s="400"/>
      <c r="F515" s="400"/>
      <c r="G515" s="400"/>
      <c r="H515" s="400"/>
      <c r="I515" s="400"/>
      <c r="J515" s="401"/>
      <c r="K515" s="408" t="s">
        <v>149</v>
      </c>
      <c r="L515" s="400"/>
      <c r="M515" s="400"/>
      <c r="N515" s="400"/>
      <c r="O515" s="400"/>
      <c r="P515" s="400"/>
      <c r="Q515" s="400"/>
      <c r="R515" s="400"/>
      <c r="S515" s="400"/>
      <c r="T515" s="400"/>
      <c r="U515" s="400"/>
      <c r="V515" s="400"/>
      <c r="W515" s="400"/>
      <c r="X515" s="400"/>
      <c r="Y515" s="400"/>
      <c r="Z515" s="401"/>
      <c r="AA515" s="412" t="s">
        <v>157</v>
      </c>
      <c r="AB515" s="413"/>
      <c r="AC515" s="413"/>
      <c r="AD515" s="413"/>
      <c r="AE515" s="413"/>
      <c r="AF515" s="413"/>
      <c r="AG515" s="399" t="s">
        <v>151</v>
      </c>
      <c r="AH515" s="400"/>
      <c r="AI515" s="400"/>
      <c r="AJ515" s="400"/>
      <c r="AK515" s="400"/>
      <c r="AL515" s="400"/>
      <c r="AM515" s="401"/>
      <c r="AN515" s="415" t="s">
        <v>270</v>
      </c>
      <c r="AO515" s="415"/>
      <c r="AP515" s="415"/>
      <c r="AQ515" s="415"/>
      <c r="AR515" s="415"/>
      <c r="AS515" s="415"/>
      <c r="AT515" s="415"/>
      <c r="AU515" s="416" t="s">
        <v>153</v>
      </c>
      <c r="AV515" s="416"/>
      <c r="AW515" s="416"/>
      <c r="AX515" s="416"/>
      <c r="AY515" s="416"/>
      <c r="AZ515" s="416"/>
      <c r="BA515" s="136"/>
      <c r="BB515" s="137"/>
      <c r="BC515" s="137"/>
      <c r="BD515" s="137"/>
      <c r="BE515" s="137"/>
      <c r="BF515" s="137"/>
    </row>
    <row r="516" spans="2:71" s="132" customFormat="1" ht="15" customHeight="1">
      <c r="B516" s="134"/>
      <c r="C516" s="135"/>
      <c r="D516" s="402"/>
      <c r="E516" s="403"/>
      <c r="F516" s="403"/>
      <c r="G516" s="403"/>
      <c r="H516" s="403"/>
      <c r="I516" s="403"/>
      <c r="J516" s="404"/>
      <c r="K516" s="409"/>
      <c r="L516" s="410"/>
      <c r="M516" s="410"/>
      <c r="N516" s="410"/>
      <c r="O516" s="410"/>
      <c r="P516" s="410"/>
      <c r="Q516" s="410"/>
      <c r="R516" s="410"/>
      <c r="S516" s="410"/>
      <c r="T516" s="410"/>
      <c r="U516" s="410"/>
      <c r="V516" s="410"/>
      <c r="W516" s="410"/>
      <c r="X516" s="410"/>
      <c r="Y516" s="410"/>
      <c r="Z516" s="411"/>
      <c r="AA516" s="413"/>
      <c r="AB516" s="413"/>
      <c r="AC516" s="413"/>
      <c r="AD516" s="413"/>
      <c r="AE516" s="413"/>
      <c r="AF516" s="413"/>
      <c r="AG516" s="402"/>
      <c r="AH516" s="403"/>
      <c r="AI516" s="403"/>
      <c r="AJ516" s="403"/>
      <c r="AK516" s="403"/>
      <c r="AL516" s="403"/>
      <c r="AM516" s="404"/>
      <c r="AN516" s="415"/>
      <c r="AO516" s="415"/>
      <c r="AP516" s="415"/>
      <c r="AQ516" s="415"/>
      <c r="AR516" s="415"/>
      <c r="AS516" s="415"/>
      <c r="AT516" s="415"/>
      <c r="AU516" s="416"/>
      <c r="AV516" s="416"/>
      <c r="AW516" s="416"/>
      <c r="AX516" s="416"/>
      <c r="AY516" s="416"/>
      <c r="AZ516" s="416"/>
      <c r="BA516" s="136"/>
      <c r="BB516" s="137"/>
      <c r="BC516" s="137"/>
      <c r="BD516" s="137"/>
      <c r="BE516" s="137"/>
      <c r="BF516" s="137"/>
    </row>
    <row r="517" spans="2:71" s="132" customFormat="1" ht="15" customHeight="1">
      <c r="B517" s="134"/>
      <c r="C517" s="135"/>
      <c r="D517" s="405"/>
      <c r="E517" s="406"/>
      <c r="F517" s="406"/>
      <c r="G517" s="406"/>
      <c r="H517" s="406"/>
      <c r="I517" s="406"/>
      <c r="J517" s="407"/>
      <c r="K517" s="417" t="s">
        <v>275</v>
      </c>
      <c r="L517" s="418"/>
      <c r="M517" s="418"/>
      <c r="N517" s="418"/>
      <c r="O517" s="418"/>
      <c r="P517" s="418"/>
      <c r="Q517" s="418"/>
      <c r="R517" s="418"/>
      <c r="S517" s="418"/>
      <c r="T517" s="418"/>
      <c r="U517" s="418"/>
      <c r="V517" s="418"/>
      <c r="W517" s="418"/>
      <c r="X517" s="418"/>
      <c r="Y517" s="418"/>
      <c r="Z517" s="419"/>
      <c r="AA517" s="414"/>
      <c r="AB517" s="413"/>
      <c r="AC517" s="413"/>
      <c r="AD517" s="413"/>
      <c r="AE517" s="413"/>
      <c r="AF517" s="413"/>
      <c r="AG517" s="405"/>
      <c r="AH517" s="406"/>
      <c r="AI517" s="406"/>
      <c r="AJ517" s="406"/>
      <c r="AK517" s="406"/>
      <c r="AL517" s="406"/>
      <c r="AM517" s="407"/>
      <c r="AN517" s="415"/>
      <c r="AO517" s="415"/>
      <c r="AP517" s="415"/>
      <c r="AQ517" s="415"/>
      <c r="AR517" s="415"/>
      <c r="AS517" s="415"/>
      <c r="AT517" s="415"/>
      <c r="AU517" s="416"/>
      <c r="AV517" s="416"/>
      <c r="AW517" s="416"/>
      <c r="AX517" s="416"/>
      <c r="AY517" s="416"/>
      <c r="AZ517" s="416"/>
      <c r="BA517" s="136"/>
      <c r="BB517" s="137"/>
      <c r="BC517" s="137"/>
      <c r="BD517" s="137"/>
      <c r="BE517" s="137"/>
      <c r="BF517" s="137"/>
    </row>
    <row r="518" spans="2:71" s="132" customFormat="1" ht="15" customHeight="1">
      <c r="B518" s="134"/>
      <c r="C518" s="135"/>
      <c r="D518" s="351"/>
      <c r="E518" s="352"/>
      <c r="F518" s="352"/>
      <c r="G518" s="352"/>
      <c r="H518" s="352"/>
      <c r="I518" s="352"/>
      <c r="J518" s="353"/>
      <c r="K518" s="1422" t="s">
        <v>380</v>
      </c>
      <c r="L518" s="1423"/>
      <c r="M518" s="1423"/>
      <c r="N518" s="1423"/>
      <c r="O518" s="1423"/>
      <c r="P518" s="1423"/>
      <c r="Q518" s="1423"/>
      <c r="R518" s="1423"/>
      <c r="S518" s="1423"/>
      <c r="T518" s="1423"/>
      <c r="U518" s="1423"/>
      <c r="V518" s="1423"/>
      <c r="W518" s="1423"/>
      <c r="X518" s="1423"/>
      <c r="Y518" s="1423"/>
      <c r="Z518" s="1581"/>
      <c r="AA518" s="1465" t="s">
        <v>348</v>
      </c>
      <c r="AB518" s="1529"/>
      <c r="AC518" s="1529"/>
      <c r="AD518" s="1529"/>
      <c r="AE518" s="1529"/>
      <c r="AF518" s="1530"/>
      <c r="AG518" s="1537">
        <v>4</v>
      </c>
      <c r="AH518" s="1538"/>
      <c r="AI518" s="1538"/>
      <c r="AJ518" s="1538"/>
      <c r="AK518" s="1538"/>
      <c r="AL518" s="1538"/>
      <c r="AM518" s="1539"/>
      <c r="AN518" s="1628">
        <v>20</v>
      </c>
      <c r="AO518" s="1629"/>
      <c r="AP518" s="1629"/>
      <c r="AQ518" s="1629"/>
      <c r="AR518" s="1629"/>
      <c r="AS518" s="1629"/>
      <c r="AT518" s="1630"/>
      <c r="AU518" s="323">
        <f>AG518*AN518</f>
        <v>80</v>
      </c>
      <c r="AV518" s="324"/>
      <c r="AW518" s="324"/>
      <c r="AX518" s="324"/>
      <c r="AY518" s="324"/>
      <c r="AZ518" s="325"/>
      <c r="BA518" s="136"/>
      <c r="BB518" s="137"/>
      <c r="BC518" s="137"/>
      <c r="BD518" s="137"/>
      <c r="BE518" s="137"/>
      <c r="BF518" s="137"/>
    </row>
    <row r="519" spans="2:71" s="132" customFormat="1" ht="15" customHeight="1">
      <c r="B519" s="134"/>
      <c r="C519" s="135"/>
      <c r="D519" s="354"/>
      <c r="E519" s="355"/>
      <c r="F519" s="355"/>
      <c r="G519" s="355"/>
      <c r="H519" s="355"/>
      <c r="I519" s="355"/>
      <c r="J519" s="356"/>
      <c r="K519" s="1582"/>
      <c r="L519" s="1583"/>
      <c r="M519" s="1583"/>
      <c r="N519" s="1583"/>
      <c r="O519" s="1583"/>
      <c r="P519" s="1583"/>
      <c r="Q519" s="1583"/>
      <c r="R519" s="1583"/>
      <c r="S519" s="1583"/>
      <c r="T519" s="1583"/>
      <c r="U519" s="1583"/>
      <c r="V519" s="1583"/>
      <c r="W519" s="1583"/>
      <c r="X519" s="1583"/>
      <c r="Y519" s="1583"/>
      <c r="Z519" s="1584"/>
      <c r="AA519" s="1531"/>
      <c r="AB519" s="1532"/>
      <c r="AC519" s="1532"/>
      <c r="AD519" s="1532"/>
      <c r="AE519" s="1532"/>
      <c r="AF519" s="1533"/>
      <c r="AG519" s="1540"/>
      <c r="AH519" s="1541"/>
      <c r="AI519" s="1541"/>
      <c r="AJ519" s="1541"/>
      <c r="AK519" s="1541"/>
      <c r="AL519" s="1541"/>
      <c r="AM519" s="1542"/>
      <c r="AN519" s="1631"/>
      <c r="AO519" s="1632"/>
      <c r="AP519" s="1632"/>
      <c r="AQ519" s="1632"/>
      <c r="AR519" s="1632"/>
      <c r="AS519" s="1632"/>
      <c r="AT519" s="1633"/>
      <c r="AU519" s="393"/>
      <c r="AV519" s="394"/>
      <c r="AW519" s="394"/>
      <c r="AX519" s="394"/>
      <c r="AY519" s="394"/>
      <c r="AZ519" s="395"/>
      <c r="BA519" s="136"/>
      <c r="BB519" s="137"/>
      <c r="BC519" s="137"/>
      <c r="BD519" s="137"/>
      <c r="BE519" s="137"/>
      <c r="BF519" s="137"/>
    </row>
    <row r="520" spans="2:71" s="132" customFormat="1" ht="15" customHeight="1">
      <c r="B520" s="134"/>
      <c r="C520" s="135"/>
      <c r="D520" s="357"/>
      <c r="E520" s="358"/>
      <c r="F520" s="358"/>
      <c r="G520" s="358"/>
      <c r="H520" s="358"/>
      <c r="I520" s="358"/>
      <c r="J520" s="359"/>
      <c r="K520" s="1621" t="s">
        <v>381</v>
      </c>
      <c r="L520" s="1622"/>
      <c r="M520" s="1622"/>
      <c r="N520" s="1622"/>
      <c r="O520" s="1622"/>
      <c r="P520" s="1622"/>
      <c r="Q520" s="1622"/>
      <c r="R520" s="1622"/>
      <c r="S520" s="1622"/>
      <c r="T520" s="1622"/>
      <c r="U520" s="1622"/>
      <c r="V520" s="1622"/>
      <c r="W520" s="1622"/>
      <c r="X520" s="1622"/>
      <c r="Y520" s="1622"/>
      <c r="Z520" s="1623"/>
      <c r="AA520" s="1534"/>
      <c r="AB520" s="1535"/>
      <c r="AC520" s="1535"/>
      <c r="AD520" s="1535"/>
      <c r="AE520" s="1535"/>
      <c r="AF520" s="1536"/>
      <c r="AG520" s="1543"/>
      <c r="AH520" s="1544"/>
      <c r="AI520" s="1544"/>
      <c r="AJ520" s="1544"/>
      <c r="AK520" s="1544"/>
      <c r="AL520" s="1544"/>
      <c r="AM520" s="1545"/>
      <c r="AN520" s="1634"/>
      <c r="AO520" s="1635"/>
      <c r="AP520" s="1635"/>
      <c r="AQ520" s="1635"/>
      <c r="AR520" s="1635"/>
      <c r="AS520" s="1635"/>
      <c r="AT520" s="1636"/>
      <c r="AU520" s="326"/>
      <c r="AV520" s="327"/>
      <c r="AW520" s="327"/>
      <c r="AX520" s="327"/>
      <c r="AY520" s="327"/>
      <c r="AZ520" s="328"/>
      <c r="BA520" s="136"/>
      <c r="BB520" s="137"/>
      <c r="BC520" s="137"/>
      <c r="BD520" s="137"/>
      <c r="BE520" s="137"/>
      <c r="BF520" s="137"/>
    </row>
    <row r="521" spans="2:71" s="132" customFormat="1" ht="15" customHeight="1">
      <c r="B521" s="134"/>
      <c r="C521" s="134"/>
      <c r="D521" s="138" t="s">
        <v>276</v>
      </c>
      <c r="E521" s="139"/>
      <c r="F521" s="139"/>
      <c r="G521" s="139"/>
      <c r="H521" s="139"/>
      <c r="I521" s="139"/>
      <c r="J521" s="139"/>
      <c r="K521" s="140"/>
      <c r="L521" s="140"/>
      <c r="M521" s="140"/>
      <c r="N521" s="140"/>
      <c r="O521" s="140"/>
      <c r="P521" s="140"/>
      <c r="Q521" s="140"/>
      <c r="R521" s="140"/>
      <c r="S521" s="140"/>
      <c r="T521" s="140"/>
      <c r="U521" s="140"/>
      <c r="V521" s="140"/>
      <c r="W521" s="140"/>
      <c r="X521" s="140"/>
      <c r="Y521" s="140"/>
      <c r="Z521" s="140"/>
      <c r="AA521" s="141"/>
      <c r="AB521" s="141"/>
      <c r="AC521" s="141"/>
      <c r="AD521" s="141"/>
      <c r="AE521" s="141"/>
      <c r="AF521" s="141"/>
      <c r="AG521" s="142"/>
      <c r="AH521" s="142"/>
      <c r="AI521" s="142"/>
      <c r="AJ521" s="142"/>
      <c r="AK521" s="142"/>
      <c r="AL521" s="142"/>
      <c r="AM521" s="142"/>
      <c r="AN521" s="143"/>
      <c r="AO521" s="143"/>
      <c r="AP521" s="143"/>
      <c r="AQ521" s="143"/>
      <c r="AR521" s="143"/>
      <c r="AS521" s="143"/>
      <c r="AT521" s="143"/>
      <c r="AU521" s="144"/>
      <c r="AV521" s="144"/>
      <c r="AW521" s="144"/>
      <c r="AX521" s="144"/>
      <c r="AY521" s="144"/>
      <c r="AZ521" s="144"/>
      <c r="BA521" s="145"/>
      <c r="BB521" s="137"/>
      <c r="BC521" s="137"/>
      <c r="BD521" s="137"/>
      <c r="BE521" s="137"/>
      <c r="BF521" s="137"/>
    </row>
    <row r="522" spans="2:71" s="132" customFormat="1" ht="15" customHeight="1">
      <c r="C522" s="132" t="s">
        <v>277</v>
      </c>
      <c r="BK522" s="133"/>
      <c r="BL522" s="133"/>
    </row>
    <row r="523" spans="2:71" s="132" customFormat="1" ht="15" customHeight="1">
      <c r="B523" s="134"/>
      <c r="C523" s="135"/>
      <c r="D523" s="399" t="s">
        <v>148</v>
      </c>
      <c r="E523" s="400"/>
      <c r="F523" s="400"/>
      <c r="G523" s="400"/>
      <c r="H523" s="400"/>
      <c r="I523" s="400"/>
      <c r="J523" s="401"/>
      <c r="K523" s="408" t="s">
        <v>149</v>
      </c>
      <c r="L523" s="400"/>
      <c r="M523" s="400"/>
      <c r="N523" s="400"/>
      <c r="O523" s="400"/>
      <c r="P523" s="400"/>
      <c r="Q523" s="400"/>
      <c r="R523" s="400"/>
      <c r="S523" s="400"/>
      <c r="T523" s="400"/>
      <c r="U523" s="400"/>
      <c r="V523" s="400"/>
      <c r="W523" s="400"/>
      <c r="X523" s="400"/>
      <c r="Y523" s="400"/>
      <c r="Z523" s="401"/>
      <c r="AA523" s="412" t="s">
        <v>157</v>
      </c>
      <c r="AB523" s="413"/>
      <c r="AC523" s="413"/>
      <c r="AD523" s="413"/>
      <c r="AE523" s="413"/>
      <c r="AF523" s="413"/>
      <c r="AG523" s="399" t="s">
        <v>151</v>
      </c>
      <c r="AH523" s="400"/>
      <c r="AI523" s="400"/>
      <c r="AJ523" s="400"/>
      <c r="AK523" s="400"/>
      <c r="AL523" s="400"/>
      <c r="AM523" s="401"/>
      <c r="AN523" s="415" t="s">
        <v>152</v>
      </c>
      <c r="AO523" s="415"/>
      <c r="AP523" s="415"/>
      <c r="AQ523" s="415"/>
      <c r="AR523" s="415"/>
      <c r="AS523" s="415"/>
      <c r="AT523" s="415"/>
      <c r="AU523" s="416" t="s">
        <v>153</v>
      </c>
      <c r="AV523" s="416"/>
      <c r="AW523" s="416"/>
      <c r="AX523" s="416"/>
      <c r="AY523" s="416"/>
      <c r="AZ523" s="416"/>
      <c r="BA523" s="136"/>
      <c r="BB523" s="137"/>
      <c r="BC523" s="137"/>
      <c r="BD523" s="137"/>
      <c r="BE523" s="137"/>
      <c r="BF523" s="137"/>
    </row>
    <row r="524" spans="2:71" s="132" customFormat="1" ht="15" customHeight="1">
      <c r="B524" s="134"/>
      <c r="C524" s="135"/>
      <c r="D524" s="402"/>
      <c r="E524" s="403"/>
      <c r="F524" s="403"/>
      <c r="G524" s="403"/>
      <c r="H524" s="403"/>
      <c r="I524" s="403"/>
      <c r="J524" s="404"/>
      <c r="K524" s="409"/>
      <c r="L524" s="410"/>
      <c r="M524" s="410"/>
      <c r="N524" s="410"/>
      <c r="O524" s="410"/>
      <c r="P524" s="410"/>
      <c r="Q524" s="410"/>
      <c r="R524" s="410"/>
      <c r="S524" s="410"/>
      <c r="T524" s="410"/>
      <c r="U524" s="410"/>
      <c r="V524" s="410"/>
      <c r="W524" s="410"/>
      <c r="X524" s="410"/>
      <c r="Y524" s="410"/>
      <c r="Z524" s="411"/>
      <c r="AA524" s="413"/>
      <c r="AB524" s="413"/>
      <c r="AC524" s="413"/>
      <c r="AD524" s="413"/>
      <c r="AE524" s="413"/>
      <c r="AF524" s="413"/>
      <c r="AG524" s="402"/>
      <c r="AH524" s="403"/>
      <c r="AI524" s="403"/>
      <c r="AJ524" s="403"/>
      <c r="AK524" s="403"/>
      <c r="AL524" s="403"/>
      <c r="AM524" s="404"/>
      <c r="AN524" s="415"/>
      <c r="AO524" s="415"/>
      <c r="AP524" s="415"/>
      <c r="AQ524" s="415"/>
      <c r="AR524" s="415"/>
      <c r="AS524" s="415"/>
      <c r="AT524" s="415"/>
      <c r="AU524" s="416"/>
      <c r="AV524" s="416"/>
      <c r="AW524" s="416"/>
      <c r="AX524" s="416"/>
      <c r="AY524" s="416"/>
      <c r="AZ524" s="416"/>
      <c r="BA524" s="136"/>
      <c r="BB524" s="137"/>
      <c r="BC524" s="137"/>
      <c r="BD524" s="137"/>
      <c r="BE524" s="137"/>
      <c r="BF524" s="137"/>
    </row>
    <row r="525" spans="2:71" s="132" customFormat="1" ht="15" customHeight="1">
      <c r="B525" s="134"/>
      <c r="C525" s="135"/>
      <c r="D525" s="405"/>
      <c r="E525" s="406"/>
      <c r="F525" s="406"/>
      <c r="G525" s="406"/>
      <c r="H525" s="406"/>
      <c r="I525" s="406"/>
      <c r="J525" s="407"/>
      <c r="K525" s="417" t="s">
        <v>275</v>
      </c>
      <c r="L525" s="418"/>
      <c r="M525" s="418"/>
      <c r="N525" s="418"/>
      <c r="O525" s="418"/>
      <c r="P525" s="418"/>
      <c r="Q525" s="418"/>
      <c r="R525" s="418"/>
      <c r="S525" s="418"/>
      <c r="T525" s="418"/>
      <c r="U525" s="418"/>
      <c r="V525" s="418"/>
      <c r="W525" s="418"/>
      <c r="X525" s="418"/>
      <c r="Y525" s="418"/>
      <c r="Z525" s="419"/>
      <c r="AA525" s="414"/>
      <c r="AB525" s="413"/>
      <c r="AC525" s="413"/>
      <c r="AD525" s="413"/>
      <c r="AE525" s="413"/>
      <c r="AF525" s="413"/>
      <c r="AG525" s="405"/>
      <c r="AH525" s="406"/>
      <c r="AI525" s="406"/>
      <c r="AJ525" s="406"/>
      <c r="AK525" s="406"/>
      <c r="AL525" s="406"/>
      <c r="AM525" s="407"/>
      <c r="AN525" s="415"/>
      <c r="AO525" s="415"/>
      <c r="AP525" s="415"/>
      <c r="AQ525" s="415"/>
      <c r="AR525" s="415"/>
      <c r="AS525" s="415"/>
      <c r="AT525" s="415"/>
      <c r="AU525" s="416"/>
      <c r="AV525" s="416"/>
      <c r="AW525" s="416"/>
      <c r="AX525" s="416"/>
      <c r="AY525" s="416"/>
      <c r="AZ525" s="416"/>
      <c r="BA525" s="136"/>
      <c r="BB525" s="137"/>
      <c r="BC525" s="137"/>
      <c r="BD525" s="137"/>
      <c r="BE525" s="137"/>
      <c r="BF525" s="137"/>
    </row>
    <row r="526" spans="2:71" s="132" customFormat="1" ht="15" customHeight="1">
      <c r="B526" s="134"/>
      <c r="C526" s="135"/>
      <c r="D526" s="351"/>
      <c r="E526" s="352"/>
      <c r="F526" s="352"/>
      <c r="G526" s="352"/>
      <c r="H526" s="352"/>
      <c r="I526" s="352"/>
      <c r="J526" s="353"/>
      <c r="K526" s="1422" t="s">
        <v>382</v>
      </c>
      <c r="L526" s="1423"/>
      <c r="M526" s="1423"/>
      <c r="N526" s="1423"/>
      <c r="O526" s="1423"/>
      <c r="P526" s="1423"/>
      <c r="Q526" s="1423"/>
      <c r="R526" s="1423"/>
      <c r="S526" s="1423"/>
      <c r="T526" s="1423"/>
      <c r="U526" s="1423"/>
      <c r="V526" s="1423"/>
      <c r="W526" s="1423"/>
      <c r="X526" s="1423"/>
      <c r="Y526" s="1423"/>
      <c r="Z526" s="1581"/>
      <c r="AA526" s="1465" t="s">
        <v>383</v>
      </c>
      <c r="AB526" s="1529"/>
      <c r="AC526" s="1529"/>
      <c r="AD526" s="1529"/>
      <c r="AE526" s="1529"/>
      <c r="AF526" s="1530"/>
      <c r="AG526" s="1537">
        <v>4</v>
      </c>
      <c r="AH526" s="1538"/>
      <c r="AI526" s="1538"/>
      <c r="AJ526" s="1538"/>
      <c r="AK526" s="1538"/>
      <c r="AL526" s="1538"/>
      <c r="AM526" s="1539"/>
      <c r="AN526" s="1628">
        <v>20</v>
      </c>
      <c r="AO526" s="1629"/>
      <c r="AP526" s="1629"/>
      <c r="AQ526" s="1629"/>
      <c r="AR526" s="1629"/>
      <c r="AS526" s="1629"/>
      <c r="AT526" s="1630"/>
      <c r="AU526" s="323">
        <f>AG526*AN526</f>
        <v>80</v>
      </c>
      <c r="AV526" s="324"/>
      <c r="AW526" s="324"/>
      <c r="AX526" s="324"/>
      <c r="AY526" s="324"/>
      <c r="AZ526" s="325"/>
      <c r="BA526" s="136"/>
      <c r="BB526" s="137"/>
      <c r="BC526" s="137"/>
      <c r="BD526" s="137"/>
      <c r="BE526" s="137"/>
      <c r="BF526" s="137"/>
    </row>
    <row r="527" spans="2:71" s="132" customFormat="1" ht="15" customHeight="1">
      <c r="B527" s="134"/>
      <c r="C527" s="135"/>
      <c r="D527" s="354"/>
      <c r="E527" s="355"/>
      <c r="F527" s="355"/>
      <c r="G527" s="355"/>
      <c r="H527" s="355"/>
      <c r="I527" s="355"/>
      <c r="J527" s="356"/>
      <c r="K527" s="1582"/>
      <c r="L527" s="1583"/>
      <c r="M527" s="1583"/>
      <c r="N527" s="1583"/>
      <c r="O527" s="1583"/>
      <c r="P527" s="1583"/>
      <c r="Q527" s="1583"/>
      <c r="R527" s="1583"/>
      <c r="S527" s="1583"/>
      <c r="T527" s="1583"/>
      <c r="U527" s="1583"/>
      <c r="V527" s="1583"/>
      <c r="W527" s="1583"/>
      <c r="X527" s="1583"/>
      <c r="Y527" s="1583"/>
      <c r="Z527" s="1584"/>
      <c r="AA527" s="1531"/>
      <c r="AB527" s="1532"/>
      <c r="AC527" s="1532"/>
      <c r="AD527" s="1532"/>
      <c r="AE527" s="1532"/>
      <c r="AF527" s="1533"/>
      <c r="AG527" s="1540"/>
      <c r="AH527" s="1541"/>
      <c r="AI527" s="1541"/>
      <c r="AJ527" s="1541"/>
      <c r="AK527" s="1541"/>
      <c r="AL527" s="1541"/>
      <c r="AM527" s="1542"/>
      <c r="AN527" s="1631"/>
      <c r="AO527" s="1632"/>
      <c r="AP527" s="1632"/>
      <c r="AQ527" s="1632"/>
      <c r="AR527" s="1632"/>
      <c r="AS527" s="1632"/>
      <c r="AT527" s="1633"/>
      <c r="AU527" s="393"/>
      <c r="AV527" s="394"/>
      <c r="AW527" s="394"/>
      <c r="AX527" s="394"/>
      <c r="AY527" s="394"/>
      <c r="AZ527" s="395"/>
      <c r="BA527" s="136"/>
      <c r="BB527" s="137"/>
      <c r="BC527" s="137"/>
      <c r="BD527" s="137"/>
      <c r="BE527" s="137"/>
      <c r="BF527" s="137"/>
    </row>
    <row r="528" spans="2:71" s="132" customFormat="1" ht="15" customHeight="1">
      <c r="B528" s="134"/>
      <c r="C528" s="135"/>
      <c r="D528" s="357"/>
      <c r="E528" s="358"/>
      <c r="F528" s="358"/>
      <c r="G528" s="358"/>
      <c r="H528" s="358"/>
      <c r="I528" s="358"/>
      <c r="J528" s="359"/>
      <c r="K528" s="1621" t="s">
        <v>381</v>
      </c>
      <c r="L528" s="1622"/>
      <c r="M528" s="1622"/>
      <c r="N528" s="1622"/>
      <c r="O528" s="1622"/>
      <c r="P528" s="1622"/>
      <c r="Q528" s="1622"/>
      <c r="R528" s="1622"/>
      <c r="S528" s="1622"/>
      <c r="T528" s="1622"/>
      <c r="U528" s="1622"/>
      <c r="V528" s="1622"/>
      <c r="W528" s="1622"/>
      <c r="X528" s="1622"/>
      <c r="Y528" s="1622"/>
      <c r="Z528" s="1623"/>
      <c r="AA528" s="1534"/>
      <c r="AB528" s="1535"/>
      <c r="AC528" s="1535"/>
      <c r="AD528" s="1535"/>
      <c r="AE528" s="1535"/>
      <c r="AF528" s="1536"/>
      <c r="AG528" s="1543"/>
      <c r="AH528" s="1544"/>
      <c r="AI528" s="1544"/>
      <c r="AJ528" s="1544"/>
      <c r="AK528" s="1544"/>
      <c r="AL528" s="1544"/>
      <c r="AM528" s="1545"/>
      <c r="AN528" s="1634"/>
      <c r="AO528" s="1635"/>
      <c r="AP528" s="1635"/>
      <c r="AQ528" s="1635"/>
      <c r="AR528" s="1635"/>
      <c r="AS528" s="1635"/>
      <c r="AT528" s="1636"/>
      <c r="AU528" s="326"/>
      <c r="AV528" s="327"/>
      <c r="AW528" s="327"/>
      <c r="AX528" s="327"/>
      <c r="AY528" s="327"/>
      <c r="AZ528" s="328"/>
      <c r="BA528" s="136"/>
      <c r="BB528" s="137"/>
      <c r="BC528" s="137"/>
      <c r="BD528" s="137"/>
      <c r="BE528" s="137"/>
      <c r="BF528" s="137"/>
    </row>
    <row r="529" spans="1:71" s="132" customFormat="1" ht="15" customHeight="1">
      <c r="D529" s="138" t="s">
        <v>280</v>
      </c>
    </row>
    <row r="530" spans="1:71" s="132" customFormat="1" ht="15" customHeight="1">
      <c r="D530" s="138"/>
    </row>
    <row r="531" spans="1:71" ht="4.5" customHeight="1"/>
    <row r="532" spans="1:71" ht="13.5" customHeight="1">
      <c r="A532" s="2" t="s">
        <v>332</v>
      </c>
    </row>
    <row r="533" spans="1:71" ht="14.25" customHeight="1">
      <c r="A533" s="13"/>
      <c r="B533" s="70" t="s">
        <v>281</v>
      </c>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BR533" s="21"/>
      <c r="BS533" s="21"/>
    </row>
    <row r="534" spans="1:71" ht="13.5" customHeight="1">
      <c r="C534" s="46"/>
      <c r="D534" s="46"/>
      <c r="E534" s="46"/>
      <c r="F534" s="46"/>
      <c r="G534" s="46"/>
      <c r="H534" s="46"/>
      <c r="I534" s="46"/>
      <c r="J534" s="46"/>
      <c r="K534" s="46"/>
      <c r="L534" s="46"/>
      <c r="M534" s="46"/>
      <c r="N534" s="46"/>
      <c r="O534" s="46"/>
      <c r="P534" s="46"/>
      <c r="Q534" s="46"/>
      <c r="R534" s="46"/>
      <c r="S534" s="46"/>
      <c r="T534" s="46"/>
      <c r="U534" s="236" t="s">
        <v>333</v>
      </c>
      <c r="V534" s="236"/>
      <c r="W534" s="236"/>
      <c r="X534" s="236"/>
      <c r="Y534" s="236"/>
      <c r="Z534" s="236"/>
      <c r="AA534" s="236"/>
      <c r="AB534" s="236"/>
      <c r="AC534" s="236"/>
      <c r="AD534" s="236"/>
      <c r="AE534" s="236"/>
      <c r="AF534" s="236"/>
      <c r="AG534" s="236"/>
      <c r="AH534" s="236"/>
      <c r="AI534" s="236"/>
      <c r="AJ534" s="236"/>
      <c r="AK534" s="236"/>
      <c r="AL534" s="236"/>
      <c r="AM534" s="236"/>
      <c r="AN534" s="236"/>
      <c r="AO534" s="236"/>
      <c r="AP534" s="236"/>
      <c r="AQ534" s="236"/>
      <c r="AR534" s="236"/>
      <c r="AS534" s="236"/>
      <c r="AT534" s="236"/>
      <c r="AU534" s="236"/>
      <c r="AV534" s="236"/>
      <c r="AW534" s="236"/>
      <c r="AX534" s="236"/>
      <c r="AY534" s="236"/>
      <c r="AZ534" s="236"/>
      <c r="BA534" s="236"/>
      <c r="BB534" s="236"/>
      <c r="BC534" s="236"/>
      <c r="BD534" s="46"/>
      <c r="BE534" s="46"/>
      <c r="BF534" s="46"/>
    </row>
    <row r="535" spans="1:71" ht="18" customHeight="1">
      <c r="C535" s="46"/>
      <c r="D535" s="46"/>
      <c r="E535" s="46"/>
      <c r="F535" s="46"/>
      <c r="G535" s="46"/>
      <c r="H535" s="46"/>
      <c r="I535" s="46"/>
      <c r="J535" s="46"/>
      <c r="K535" s="46"/>
      <c r="L535" s="46"/>
      <c r="M535" s="46"/>
      <c r="N535" s="46"/>
      <c r="O535" s="46"/>
      <c r="P535" s="46"/>
      <c r="Q535" s="46"/>
      <c r="R535" s="46"/>
      <c r="S535" s="46"/>
      <c r="T535" s="46"/>
      <c r="U535" s="236" t="s">
        <v>334</v>
      </c>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236"/>
      <c r="AY535" s="236"/>
      <c r="AZ535" s="236"/>
      <c r="BA535" s="236"/>
      <c r="BB535" s="236"/>
      <c r="BC535" s="236"/>
      <c r="BD535" s="236"/>
      <c r="BE535" s="46"/>
      <c r="BF535" s="46"/>
    </row>
    <row r="536" spans="1:71" ht="13.5" customHeight="1">
      <c r="U536" s="236" t="s">
        <v>335</v>
      </c>
      <c r="V536" s="236"/>
      <c r="W536" s="236"/>
      <c r="X536" s="236"/>
      <c r="Y536" s="236"/>
      <c r="Z536" s="236"/>
      <c r="AA536" s="236"/>
      <c r="AB536" s="236"/>
      <c r="AC536" s="236"/>
      <c r="AD536" s="236"/>
      <c r="AE536" s="236"/>
      <c r="AF536" s="236"/>
      <c r="AG536" s="236"/>
      <c r="AH536" s="236"/>
      <c r="AI536" s="236"/>
      <c r="AJ536" s="236"/>
      <c r="AK536" s="236"/>
      <c r="AL536" s="236"/>
      <c r="AM536" s="236"/>
      <c r="AN536" s="236"/>
      <c r="AO536" s="236"/>
      <c r="AP536" s="236"/>
      <c r="AQ536" s="236"/>
      <c r="AR536" s="236"/>
      <c r="AS536" s="236"/>
      <c r="AT536" s="236"/>
      <c r="AU536" s="236"/>
      <c r="AV536" s="236"/>
      <c r="AW536" s="236"/>
      <c r="AX536" s="236"/>
      <c r="AY536" s="236"/>
      <c r="AZ536" s="236"/>
      <c r="BA536" s="236"/>
      <c r="BB536" s="236"/>
      <c r="BC536" s="236"/>
      <c r="BD536" s="236"/>
      <c r="BE536" s="236"/>
    </row>
    <row r="537" spans="1:71" ht="9.75" customHeight="1"/>
    <row r="538" spans="1:71" ht="14.25" customHeight="1">
      <c r="A538" s="294" t="s">
        <v>282</v>
      </c>
      <c r="B538" s="294"/>
      <c r="C538" s="294"/>
      <c r="D538" s="294"/>
      <c r="E538" s="294"/>
      <c r="F538" s="294"/>
      <c r="G538" s="294"/>
      <c r="H538" s="294"/>
      <c r="I538" s="294"/>
      <c r="J538" s="294"/>
      <c r="K538" s="294"/>
      <c r="L538" s="294"/>
      <c r="M538" s="294"/>
      <c r="N538" s="294"/>
      <c r="O538" s="294"/>
      <c r="P538" s="294"/>
      <c r="Q538" s="294"/>
      <c r="R538" s="294"/>
      <c r="S538" s="294"/>
      <c r="T538" s="294"/>
      <c r="U538" s="294"/>
      <c r="V538" s="294"/>
      <c r="W538" s="294"/>
      <c r="X538" s="294"/>
      <c r="Y538" s="294"/>
      <c r="Z538" s="294"/>
      <c r="AA538" s="294"/>
      <c r="AB538" s="294"/>
      <c r="AC538" s="294"/>
      <c r="AD538" s="294"/>
      <c r="AE538" s="294"/>
      <c r="AF538" s="294"/>
      <c r="AG538" s="294"/>
      <c r="AH538" s="294"/>
      <c r="AI538" s="294"/>
      <c r="AJ538" s="294"/>
      <c r="AK538" s="294"/>
      <c r="AL538" s="294"/>
      <c r="AM538" s="294"/>
      <c r="AN538" s="294"/>
      <c r="AO538" s="294"/>
      <c r="AP538" s="294"/>
      <c r="AQ538" s="294"/>
      <c r="AR538" s="294"/>
      <c r="AS538" s="294"/>
      <c r="AT538" s="294"/>
      <c r="BR538" s="21"/>
      <c r="BS538" s="21"/>
    </row>
    <row r="539" spans="1:71" ht="15" customHeight="1">
      <c r="B539" s="2" t="s">
        <v>336</v>
      </c>
    </row>
    <row r="540" spans="1:71" ht="12.75" customHeight="1">
      <c r="B540" s="5"/>
      <c r="C540" s="49"/>
      <c r="D540" s="329" t="s">
        <v>149</v>
      </c>
      <c r="E540" s="330"/>
      <c r="F540" s="330"/>
      <c r="G540" s="330"/>
      <c r="H540" s="330"/>
      <c r="I540" s="330"/>
      <c r="J540" s="330"/>
      <c r="K540" s="330"/>
      <c r="L540" s="330"/>
      <c r="M540" s="330"/>
      <c r="N540" s="330"/>
      <c r="O540" s="330"/>
      <c r="P540" s="330"/>
      <c r="Q540" s="330"/>
      <c r="R540" s="330"/>
      <c r="S540" s="330"/>
      <c r="T540" s="330"/>
      <c r="U540" s="330"/>
      <c r="V540" s="330"/>
      <c r="W540" s="330"/>
      <c r="X540" s="330"/>
      <c r="Y540" s="330"/>
      <c r="Z540" s="331"/>
      <c r="AA540" s="338" t="s">
        <v>150</v>
      </c>
      <c r="AB540" s="339"/>
      <c r="AC540" s="339"/>
      <c r="AD540" s="339"/>
      <c r="AE540" s="339"/>
      <c r="AF540" s="340"/>
      <c r="AG540" s="347" t="s">
        <v>151</v>
      </c>
      <c r="AH540" s="330"/>
      <c r="AI540" s="330"/>
      <c r="AJ540" s="330"/>
      <c r="AK540" s="330"/>
      <c r="AL540" s="330"/>
      <c r="AM540" s="331"/>
      <c r="AN540" s="348" t="s">
        <v>270</v>
      </c>
      <c r="AO540" s="348"/>
      <c r="AP540" s="348"/>
      <c r="AQ540" s="348"/>
      <c r="AR540" s="348"/>
      <c r="AS540" s="348"/>
      <c r="AT540" s="348"/>
      <c r="AU540" s="349" t="s">
        <v>153</v>
      </c>
      <c r="AV540" s="349"/>
      <c r="AW540" s="349"/>
      <c r="AX540" s="349"/>
      <c r="AY540" s="349"/>
      <c r="AZ540" s="349"/>
      <c r="BA540" s="297"/>
      <c r="BB540" s="350"/>
      <c r="BC540" s="350"/>
      <c r="BD540" s="350"/>
      <c r="BE540" s="350"/>
      <c r="BF540" s="350"/>
    </row>
    <row r="541" spans="1:71" ht="12.75" customHeight="1">
      <c r="B541" s="5"/>
      <c r="C541" s="49"/>
      <c r="D541" s="332"/>
      <c r="E541" s="333"/>
      <c r="F541" s="333"/>
      <c r="G541" s="333"/>
      <c r="H541" s="333"/>
      <c r="I541" s="333"/>
      <c r="J541" s="333"/>
      <c r="K541" s="333"/>
      <c r="L541" s="333"/>
      <c r="M541" s="333"/>
      <c r="N541" s="333"/>
      <c r="O541" s="333"/>
      <c r="P541" s="333"/>
      <c r="Q541" s="333"/>
      <c r="R541" s="333"/>
      <c r="S541" s="333"/>
      <c r="T541" s="333"/>
      <c r="U541" s="333"/>
      <c r="V541" s="333"/>
      <c r="W541" s="333"/>
      <c r="X541" s="333"/>
      <c r="Y541" s="333"/>
      <c r="Z541" s="334"/>
      <c r="AA541" s="341"/>
      <c r="AB541" s="342"/>
      <c r="AC541" s="342"/>
      <c r="AD541" s="342"/>
      <c r="AE541" s="342"/>
      <c r="AF541" s="343"/>
      <c r="AG541" s="332"/>
      <c r="AH541" s="333"/>
      <c r="AI541" s="333"/>
      <c r="AJ541" s="333"/>
      <c r="AK541" s="333"/>
      <c r="AL541" s="333"/>
      <c r="AM541" s="334"/>
      <c r="AN541" s="348"/>
      <c r="AO541" s="348"/>
      <c r="AP541" s="348"/>
      <c r="AQ541" s="348"/>
      <c r="AR541" s="348"/>
      <c r="AS541" s="348"/>
      <c r="AT541" s="348"/>
      <c r="AU541" s="349"/>
      <c r="AV541" s="349"/>
      <c r="AW541" s="349"/>
      <c r="AX541" s="349"/>
      <c r="AY541" s="349"/>
      <c r="AZ541" s="349"/>
      <c r="BA541" s="297"/>
      <c r="BB541" s="350"/>
      <c r="BC541" s="350"/>
      <c r="BD541" s="350"/>
      <c r="BE541" s="350"/>
      <c r="BF541" s="350"/>
    </row>
    <row r="542" spans="1:71" ht="12.75" customHeight="1">
      <c r="B542" s="5"/>
      <c r="C542" s="49"/>
      <c r="D542" s="335"/>
      <c r="E542" s="336"/>
      <c r="F542" s="336"/>
      <c r="G542" s="336"/>
      <c r="H542" s="336"/>
      <c r="I542" s="336"/>
      <c r="J542" s="336"/>
      <c r="K542" s="336"/>
      <c r="L542" s="336"/>
      <c r="M542" s="336"/>
      <c r="N542" s="336"/>
      <c r="O542" s="336"/>
      <c r="P542" s="336"/>
      <c r="Q542" s="336"/>
      <c r="R542" s="336"/>
      <c r="S542" s="336"/>
      <c r="T542" s="336"/>
      <c r="U542" s="336"/>
      <c r="V542" s="336"/>
      <c r="W542" s="336"/>
      <c r="X542" s="336"/>
      <c r="Y542" s="336"/>
      <c r="Z542" s="337"/>
      <c r="AA542" s="344"/>
      <c r="AB542" s="345"/>
      <c r="AC542" s="345"/>
      <c r="AD542" s="345"/>
      <c r="AE542" s="345"/>
      <c r="AF542" s="346"/>
      <c r="AG542" s="335"/>
      <c r="AH542" s="336"/>
      <c r="AI542" s="336"/>
      <c r="AJ542" s="336"/>
      <c r="AK542" s="336"/>
      <c r="AL542" s="336"/>
      <c r="AM542" s="337"/>
      <c r="AN542" s="348"/>
      <c r="AO542" s="348"/>
      <c r="AP542" s="348"/>
      <c r="AQ542" s="348"/>
      <c r="AR542" s="348"/>
      <c r="AS542" s="348"/>
      <c r="AT542" s="348"/>
      <c r="AU542" s="349"/>
      <c r="AV542" s="349"/>
      <c r="AW542" s="349"/>
      <c r="AX542" s="349"/>
      <c r="AY542" s="349"/>
      <c r="AZ542" s="349"/>
      <c r="BA542" s="297"/>
      <c r="BB542" s="350"/>
      <c r="BC542" s="350"/>
      <c r="BD542" s="350"/>
      <c r="BE542" s="350"/>
      <c r="BF542" s="350"/>
    </row>
    <row r="543" spans="1:71" ht="15" customHeight="1">
      <c r="B543" s="5"/>
      <c r="C543" s="49"/>
      <c r="D543" s="1412" t="s">
        <v>384</v>
      </c>
      <c r="E543" s="1413"/>
      <c r="F543" s="1413"/>
      <c r="G543" s="1413"/>
      <c r="H543" s="1413"/>
      <c r="I543" s="1413"/>
      <c r="J543" s="1413"/>
      <c r="K543" s="1413"/>
      <c r="L543" s="1413"/>
      <c r="M543" s="1413"/>
      <c r="N543" s="1413"/>
      <c r="O543" s="1413"/>
      <c r="P543" s="1413"/>
      <c r="Q543" s="1413"/>
      <c r="R543" s="1413"/>
      <c r="S543" s="1413"/>
      <c r="T543" s="1413"/>
      <c r="U543" s="1413"/>
      <c r="V543" s="1413"/>
      <c r="W543" s="1413"/>
      <c r="X543" s="1413"/>
      <c r="Y543" s="1413"/>
      <c r="Z543" s="1432"/>
      <c r="AA543" s="1436" t="s">
        <v>360</v>
      </c>
      <c r="AB543" s="1437"/>
      <c r="AC543" s="1437"/>
      <c r="AD543" s="1437"/>
      <c r="AE543" s="1437"/>
      <c r="AF543" s="1438"/>
      <c r="AG543" s="1537">
        <v>6</v>
      </c>
      <c r="AH543" s="1538"/>
      <c r="AI543" s="1538"/>
      <c r="AJ543" s="1538"/>
      <c r="AK543" s="1538"/>
      <c r="AL543" s="1538"/>
      <c r="AM543" s="1539"/>
      <c r="AN543" s="1546">
        <v>20</v>
      </c>
      <c r="AO543" s="1547"/>
      <c r="AP543" s="1547"/>
      <c r="AQ543" s="1547"/>
      <c r="AR543" s="1547"/>
      <c r="AS543" s="1547"/>
      <c r="AT543" s="1548"/>
      <c r="AU543" s="323">
        <f>AG543*AN543</f>
        <v>120</v>
      </c>
      <c r="AV543" s="324"/>
      <c r="AW543" s="324"/>
      <c r="AX543" s="324"/>
      <c r="AY543" s="324"/>
      <c r="AZ543" s="325"/>
      <c r="BA543" s="297"/>
      <c r="BB543" s="350"/>
      <c r="BC543" s="350"/>
      <c r="BD543" s="350"/>
      <c r="BE543" s="350"/>
      <c r="BF543" s="350"/>
    </row>
    <row r="544" spans="1:71" ht="15" customHeight="1">
      <c r="B544" s="5"/>
      <c r="C544" s="49"/>
      <c r="D544" s="1403"/>
      <c r="E544" s="1398"/>
      <c r="F544" s="1398"/>
      <c r="G544" s="1398"/>
      <c r="H544" s="1398"/>
      <c r="I544" s="1398"/>
      <c r="J544" s="1398"/>
      <c r="K544" s="1398"/>
      <c r="L544" s="1398"/>
      <c r="M544" s="1398"/>
      <c r="N544" s="1398"/>
      <c r="O544" s="1398"/>
      <c r="P544" s="1398"/>
      <c r="Q544" s="1398"/>
      <c r="R544" s="1398"/>
      <c r="S544" s="1398"/>
      <c r="T544" s="1398"/>
      <c r="U544" s="1398"/>
      <c r="V544" s="1398"/>
      <c r="W544" s="1398"/>
      <c r="X544" s="1398"/>
      <c r="Y544" s="1398"/>
      <c r="Z544" s="1624"/>
      <c r="AA544" s="1442"/>
      <c r="AB544" s="1443"/>
      <c r="AC544" s="1443"/>
      <c r="AD544" s="1443"/>
      <c r="AE544" s="1443"/>
      <c r="AF544" s="1444"/>
      <c r="AG544" s="1543"/>
      <c r="AH544" s="1544"/>
      <c r="AI544" s="1544"/>
      <c r="AJ544" s="1544"/>
      <c r="AK544" s="1544"/>
      <c r="AL544" s="1544"/>
      <c r="AM544" s="1545"/>
      <c r="AN544" s="1552"/>
      <c r="AO544" s="1553"/>
      <c r="AP544" s="1553"/>
      <c r="AQ544" s="1553"/>
      <c r="AR544" s="1553"/>
      <c r="AS544" s="1553"/>
      <c r="AT544" s="1554"/>
      <c r="AU544" s="326"/>
      <c r="AV544" s="327"/>
      <c r="AW544" s="327"/>
      <c r="AX544" s="327"/>
      <c r="AY544" s="327"/>
      <c r="AZ544" s="328"/>
      <c r="BA544" s="297"/>
      <c r="BB544" s="350"/>
      <c r="BC544" s="350"/>
      <c r="BD544" s="350"/>
      <c r="BE544" s="350"/>
      <c r="BF544" s="350"/>
    </row>
    <row r="545" spans="1:71" ht="15" customHeight="1">
      <c r="B545" s="5"/>
      <c r="C545" s="49"/>
      <c r="D545" s="299"/>
      <c r="E545" s="300"/>
      <c r="F545" s="300"/>
      <c r="G545" s="300"/>
      <c r="H545" s="300"/>
      <c r="I545" s="300"/>
      <c r="J545" s="300"/>
      <c r="K545" s="300"/>
      <c r="L545" s="300"/>
      <c r="M545" s="300"/>
      <c r="N545" s="300"/>
      <c r="O545" s="300"/>
      <c r="P545" s="300"/>
      <c r="Q545" s="300"/>
      <c r="R545" s="300"/>
      <c r="S545" s="300"/>
      <c r="T545" s="300"/>
      <c r="U545" s="300"/>
      <c r="V545" s="300"/>
      <c r="W545" s="300"/>
      <c r="X545" s="300"/>
      <c r="Y545" s="300"/>
      <c r="Z545" s="301"/>
      <c r="AA545" s="305"/>
      <c r="AB545" s="306"/>
      <c r="AC545" s="306"/>
      <c r="AD545" s="306"/>
      <c r="AE545" s="306"/>
      <c r="AF545" s="307"/>
      <c r="AG545" s="311"/>
      <c r="AH545" s="312"/>
      <c r="AI545" s="312"/>
      <c r="AJ545" s="312"/>
      <c r="AK545" s="312"/>
      <c r="AL545" s="312"/>
      <c r="AM545" s="313"/>
      <c r="AN545" s="317"/>
      <c r="AO545" s="318"/>
      <c r="AP545" s="318"/>
      <c r="AQ545" s="318"/>
      <c r="AR545" s="318"/>
      <c r="AS545" s="318"/>
      <c r="AT545" s="319"/>
      <c r="AU545" s="323">
        <f>AG545*AN545</f>
        <v>0</v>
      </c>
      <c r="AV545" s="324"/>
      <c r="AW545" s="324"/>
      <c r="AX545" s="324"/>
      <c r="AY545" s="324"/>
      <c r="AZ545" s="325"/>
      <c r="BA545" s="297"/>
      <c r="BB545" s="350"/>
      <c r="BC545" s="350"/>
      <c r="BD545" s="350"/>
      <c r="BE545" s="350"/>
      <c r="BF545" s="350"/>
    </row>
    <row r="546" spans="1:71" ht="15" customHeight="1">
      <c r="B546" s="5"/>
      <c r="C546" s="49"/>
      <c r="D546" s="302"/>
      <c r="E546" s="303"/>
      <c r="F546" s="303"/>
      <c r="G546" s="303"/>
      <c r="H546" s="303"/>
      <c r="I546" s="303"/>
      <c r="J546" s="303"/>
      <c r="K546" s="303"/>
      <c r="L546" s="303"/>
      <c r="M546" s="303"/>
      <c r="N546" s="303"/>
      <c r="O546" s="303"/>
      <c r="P546" s="303"/>
      <c r="Q546" s="303"/>
      <c r="R546" s="303"/>
      <c r="S546" s="303"/>
      <c r="T546" s="303"/>
      <c r="U546" s="303"/>
      <c r="V546" s="303"/>
      <c r="W546" s="303"/>
      <c r="X546" s="303"/>
      <c r="Y546" s="303"/>
      <c r="Z546" s="304"/>
      <c r="AA546" s="308"/>
      <c r="AB546" s="309"/>
      <c r="AC546" s="309"/>
      <c r="AD546" s="309"/>
      <c r="AE546" s="309"/>
      <c r="AF546" s="310"/>
      <c r="AG546" s="314"/>
      <c r="AH546" s="315"/>
      <c r="AI546" s="315"/>
      <c r="AJ546" s="315"/>
      <c r="AK546" s="315"/>
      <c r="AL546" s="315"/>
      <c r="AM546" s="316"/>
      <c r="AN546" s="320"/>
      <c r="AO546" s="321"/>
      <c r="AP546" s="321"/>
      <c r="AQ546" s="321"/>
      <c r="AR546" s="321"/>
      <c r="AS546" s="321"/>
      <c r="AT546" s="322"/>
      <c r="AU546" s="326"/>
      <c r="AV546" s="327"/>
      <c r="AW546" s="327"/>
      <c r="AX546" s="327"/>
      <c r="AY546" s="327"/>
      <c r="AZ546" s="328"/>
      <c r="BA546" s="297"/>
      <c r="BB546" s="350"/>
      <c r="BC546" s="350"/>
      <c r="BD546" s="350"/>
      <c r="BE546" s="350"/>
      <c r="BF546" s="350"/>
    </row>
    <row r="547" spans="1:71" ht="15" customHeight="1">
      <c r="B547" s="2" t="s">
        <v>283</v>
      </c>
      <c r="BR547" s="21"/>
      <c r="BS547" s="21"/>
    </row>
    <row r="548" spans="1:71" ht="12" customHeight="1">
      <c r="B548" s="5"/>
      <c r="C548" s="49"/>
      <c r="D548" s="329" t="s">
        <v>149</v>
      </c>
      <c r="E548" s="330"/>
      <c r="F548" s="330"/>
      <c r="G548" s="330"/>
      <c r="H548" s="330"/>
      <c r="I548" s="330"/>
      <c r="J548" s="330"/>
      <c r="K548" s="330"/>
      <c r="L548" s="330"/>
      <c r="M548" s="330"/>
      <c r="N548" s="330"/>
      <c r="O548" s="330"/>
      <c r="P548" s="330"/>
      <c r="Q548" s="330"/>
      <c r="R548" s="330"/>
      <c r="S548" s="330"/>
      <c r="T548" s="330"/>
      <c r="U548" s="330"/>
      <c r="V548" s="330"/>
      <c r="W548" s="330"/>
      <c r="X548" s="330"/>
      <c r="Y548" s="330"/>
      <c r="Z548" s="331"/>
      <c r="AA548" s="338" t="s">
        <v>150</v>
      </c>
      <c r="AB548" s="339"/>
      <c r="AC548" s="339"/>
      <c r="AD548" s="339"/>
      <c r="AE548" s="339"/>
      <c r="AF548" s="340"/>
      <c r="AG548" s="347" t="s">
        <v>151</v>
      </c>
      <c r="AH548" s="330"/>
      <c r="AI548" s="330"/>
      <c r="AJ548" s="330"/>
      <c r="AK548" s="330"/>
      <c r="AL548" s="330"/>
      <c r="AM548" s="331"/>
      <c r="AN548" s="348" t="s">
        <v>152</v>
      </c>
      <c r="AO548" s="348"/>
      <c r="AP548" s="348"/>
      <c r="AQ548" s="348"/>
      <c r="AR548" s="348"/>
      <c r="AS548" s="348"/>
      <c r="AT548" s="348"/>
      <c r="AU548" s="349" t="s">
        <v>153</v>
      </c>
      <c r="AV548" s="349"/>
      <c r="AW548" s="349"/>
      <c r="AX548" s="349"/>
      <c r="AY548" s="349"/>
      <c r="AZ548" s="349"/>
      <c r="BA548" s="297"/>
      <c r="BB548" s="350"/>
      <c r="BC548" s="350"/>
      <c r="BD548" s="350"/>
      <c r="BE548" s="350"/>
      <c r="BF548" s="350"/>
    </row>
    <row r="549" spans="1:71" ht="12" customHeight="1">
      <c r="B549" s="5"/>
      <c r="C549" s="49"/>
      <c r="D549" s="332"/>
      <c r="E549" s="333"/>
      <c r="F549" s="333"/>
      <c r="G549" s="333"/>
      <c r="H549" s="333"/>
      <c r="I549" s="333"/>
      <c r="J549" s="333"/>
      <c r="K549" s="333"/>
      <c r="L549" s="333"/>
      <c r="M549" s="333"/>
      <c r="N549" s="333"/>
      <c r="O549" s="333"/>
      <c r="P549" s="333"/>
      <c r="Q549" s="333"/>
      <c r="R549" s="333"/>
      <c r="S549" s="333"/>
      <c r="T549" s="333"/>
      <c r="U549" s="333"/>
      <c r="V549" s="333"/>
      <c r="W549" s="333"/>
      <c r="X549" s="333"/>
      <c r="Y549" s="333"/>
      <c r="Z549" s="334"/>
      <c r="AA549" s="341"/>
      <c r="AB549" s="342"/>
      <c r="AC549" s="342"/>
      <c r="AD549" s="342"/>
      <c r="AE549" s="342"/>
      <c r="AF549" s="343"/>
      <c r="AG549" s="332"/>
      <c r="AH549" s="333"/>
      <c r="AI549" s="333"/>
      <c r="AJ549" s="333"/>
      <c r="AK549" s="333"/>
      <c r="AL549" s="333"/>
      <c r="AM549" s="334"/>
      <c r="AN549" s="348"/>
      <c r="AO549" s="348"/>
      <c r="AP549" s="348"/>
      <c r="AQ549" s="348"/>
      <c r="AR549" s="348"/>
      <c r="AS549" s="348"/>
      <c r="AT549" s="348"/>
      <c r="AU549" s="349"/>
      <c r="AV549" s="349"/>
      <c r="AW549" s="349"/>
      <c r="AX549" s="349"/>
      <c r="AY549" s="349"/>
      <c r="AZ549" s="349"/>
      <c r="BA549" s="297"/>
      <c r="BB549" s="350"/>
      <c r="BC549" s="350"/>
      <c r="BD549" s="350"/>
      <c r="BE549" s="350"/>
      <c r="BF549" s="350"/>
    </row>
    <row r="550" spans="1:71" ht="12" customHeight="1">
      <c r="B550" s="5"/>
      <c r="C550" s="49"/>
      <c r="D550" s="335"/>
      <c r="E550" s="336"/>
      <c r="F550" s="336"/>
      <c r="G550" s="336"/>
      <c r="H550" s="336"/>
      <c r="I550" s="336"/>
      <c r="J550" s="336"/>
      <c r="K550" s="336"/>
      <c r="L550" s="336"/>
      <c r="M550" s="336"/>
      <c r="N550" s="336"/>
      <c r="O550" s="336"/>
      <c r="P550" s="336"/>
      <c r="Q550" s="336"/>
      <c r="R550" s="336"/>
      <c r="S550" s="336"/>
      <c r="T550" s="336"/>
      <c r="U550" s="336"/>
      <c r="V550" s="336"/>
      <c r="W550" s="336"/>
      <c r="X550" s="336"/>
      <c r="Y550" s="336"/>
      <c r="Z550" s="337"/>
      <c r="AA550" s="344"/>
      <c r="AB550" s="345"/>
      <c r="AC550" s="345"/>
      <c r="AD550" s="345"/>
      <c r="AE550" s="345"/>
      <c r="AF550" s="346"/>
      <c r="AG550" s="335"/>
      <c r="AH550" s="336"/>
      <c r="AI550" s="336"/>
      <c r="AJ550" s="336"/>
      <c r="AK550" s="336"/>
      <c r="AL550" s="336"/>
      <c r="AM550" s="337"/>
      <c r="AN550" s="348"/>
      <c r="AO550" s="348"/>
      <c r="AP550" s="348"/>
      <c r="AQ550" s="348"/>
      <c r="AR550" s="348"/>
      <c r="AS550" s="348"/>
      <c r="AT550" s="348"/>
      <c r="AU550" s="349"/>
      <c r="AV550" s="349"/>
      <c r="AW550" s="349"/>
      <c r="AX550" s="349"/>
      <c r="AY550" s="349"/>
      <c r="AZ550" s="349"/>
      <c r="BA550" s="297"/>
      <c r="BB550" s="350"/>
      <c r="BC550" s="350"/>
      <c r="BD550" s="350"/>
      <c r="BE550" s="350"/>
      <c r="BF550" s="350"/>
    </row>
    <row r="551" spans="1:71" ht="15" customHeight="1">
      <c r="B551" s="5"/>
      <c r="C551" s="49"/>
      <c r="D551" s="1412" t="s">
        <v>385</v>
      </c>
      <c r="E551" s="1413"/>
      <c r="F551" s="1413"/>
      <c r="G551" s="1413"/>
      <c r="H551" s="1413"/>
      <c r="I551" s="1413"/>
      <c r="J551" s="1413"/>
      <c r="K551" s="1413"/>
      <c r="L551" s="1413"/>
      <c r="M551" s="1413"/>
      <c r="N551" s="1413"/>
      <c r="O551" s="1413"/>
      <c r="P551" s="1413"/>
      <c r="Q551" s="1413"/>
      <c r="R551" s="1413"/>
      <c r="S551" s="1413"/>
      <c r="T551" s="1413"/>
      <c r="U551" s="1413"/>
      <c r="V551" s="1413"/>
      <c r="W551" s="1413"/>
      <c r="X551" s="1413"/>
      <c r="Y551" s="1413"/>
      <c r="Z551" s="1432"/>
      <c r="AA551" s="1436" t="s">
        <v>360</v>
      </c>
      <c r="AB551" s="1437"/>
      <c r="AC551" s="1437"/>
      <c r="AD551" s="1437"/>
      <c r="AE551" s="1437"/>
      <c r="AF551" s="1438"/>
      <c r="AG551" s="1537">
        <v>6</v>
      </c>
      <c r="AH551" s="1538"/>
      <c r="AI551" s="1538"/>
      <c r="AJ551" s="1538"/>
      <c r="AK551" s="1538"/>
      <c r="AL551" s="1538"/>
      <c r="AM551" s="1539"/>
      <c r="AN551" s="1546">
        <v>12</v>
      </c>
      <c r="AO551" s="1547"/>
      <c r="AP551" s="1547"/>
      <c r="AQ551" s="1547"/>
      <c r="AR551" s="1547"/>
      <c r="AS551" s="1547"/>
      <c r="AT551" s="1548"/>
      <c r="AU551" s="323">
        <f>AG551*AN551</f>
        <v>72</v>
      </c>
      <c r="AV551" s="324"/>
      <c r="AW551" s="324"/>
      <c r="AX551" s="324"/>
      <c r="AY551" s="324"/>
      <c r="AZ551" s="325"/>
      <c r="BA551" s="297"/>
      <c r="BB551" s="350"/>
      <c r="BC551" s="350"/>
      <c r="BD551" s="350"/>
      <c r="BE551" s="350"/>
      <c r="BF551" s="350"/>
    </row>
    <row r="552" spans="1:71" ht="15" customHeight="1">
      <c r="B552" s="5"/>
      <c r="C552" s="49"/>
      <c r="D552" s="1403"/>
      <c r="E552" s="1398"/>
      <c r="F552" s="1398"/>
      <c r="G552" s="1398"/>
      <c r="H552" s="1398"/>
      <c r="I552" s="1398"/>
      <c r="J552" s="1398"/>
      <c r="K552" s="1398"/>
      <c r="L552" s="1398"/>
      <c r="M552" s="1398"/>
      <c r="N552" s="1398"/>
      <c r="O552" s="1398"/>
      <c r="P552" s="1398"/>
      <c r="Q552" s="1398"/>
      <c r="R552" s="1398"/>
      <c r="S552" s="1398"/>
      <c r="T552" s="1398"/>
      <c r="U552" s="1398"/>
      <c r="V552" s="1398"/>
      <c r="W552" s="1398"/>
      <c r="X552" s="1398"/>
      <c r="Y552" s="1398"/>
      <c r="Z552" s="1624"/>
      <c r="AA552" s="1442"/>
      <c r="AB552" s="1443"/>
      <c r="AC552" s="1443"/>
      <c r="AD552" s="1443"/>
      <c r="AE552" s="1443"/>
      <c r="AF552" s="1444"/>
      <c r="AG552" s="1543"/>
      <c r="AH552" s="1544"/>
      <c r="AI552" s="1544"/>
      <c r="AJ552" s="1544"/>
      <c r="AK552" s="1544"/>
      <c r="AL552" s="1544"/>
      <c r="AM552" s="1545"/>
      <c r="AN552" s="1552"/>
      <c r="AO552" s="1553"/>
      <c r="AP552" s="1553"/>
      <c r="AQ552" s="1553"/>
      <c r="AR552" s="1553"/>
      <c r="AS552" s="1553"/>
      <c r="AT552" s="1554"/>
      <c r="AU552" s="326"/>
      <c r="AV552" s="327"/>
      <c r="AW552" s="327"/>
      <c r="AX552" s="327"/>
      <c r="AY552" s="327"/>
      <c r="AZ552" s="328"/>
      <c r="BA552" s="297"/>
      <c r="BB552" s="350"/>
      <c r="BC552" s="350"/>
      <c r="BD552" s="350"/>
      <c r="BE552" s="350"/>
      <c r="BF552" s="350"/>
    </row>
    <row r="553" spans="1:71" ht="15" customHeight="1">
      <c r="B553" s="2" t="s">
        <v>284</v>
      </c>
      <c r="BR553" s="21"/>
      <c r="BS553" s="21"/>
    </row>
    <row r="554" spans="1:71" ht="12" customHeight="1">
      <c r="B554" s="5"/>
      <c r="C554" s="49"/>
      <c r="D554" s="329" t="s">
        <v>149</v>
      </c>
      <c r="E554" s="330"/>
      <c r="F554" s="330"/>
      <c r="G554" s="330"/>
      <c r="H554" s="330"/>
      <c r="I554" s="330"/>
      <c r="J554" s="330"/>
      <c r="K554" s="330"/>
      <c r="L554" s="330"/>
      <c r="M554" s="330"/>
      <c r="N554" s="330"/>
      <c r="O554" s="330"/>
      <c r="P554" s="330"/>
      <c r="Q554" s="330"/>
      <c r="R554" s="330"/>
      <c r="S554" s="330"/>
      <c r="T554" s="330"/>
      <c r="U554" s="330"/>
      <c r="V554" s="330"/>
      <c r="W554" s="330"/>
      <c r="X554" s="330"/>
      <c r="Y554" s="330"/>
      <c r="Z554" s="331"/>
      <c r="AA554" s="338" t="s">
        <v>150</v>
      </c>
      <c r="AB554" s="339"/>
      <c r="AC554" s="339"/>
      <c r="AD554" s="339"/>
      <c r="AE554" s="339"/>
      <c r="AF554" s="340"/>
      <c r="AG554" s="347" t="s">
        <v>151</v>
      </c>
      <c r="AH554" s="330"/>
      <c r="AI554" s="330"/>
      <c r="AJ554" s="330"/>
      <c r="AK554" s="330"/>
      <c r="AL554" s="330"/>
      <c r="AM554" s="331"/>
      <c r="AN554" s="348" t="s">
        <v>270</v>
      </c>
      <c r="AO554" s="348"/>
      <c r="AP554" s="348"/>
      <c r="AQ554" s="348"/>
      <c r="AR554" s="348"/>
      <c r="AS554" s="348"/>
      <c r="AT554" s="348"/>
      <c r="AU554" s="349" t="s">
        <v>153</v>
      </c>
      <c r="AV554" s="349"/>
      <c r="AW554" s="349"/>
      <c r="AX554" s="349"/>
      <c r="AY554" s="349"/>
      <c r="AZ554" s="349"/>
      <c r="BA554" s="297"/>
      <c r="BB554" s="298"/>
      <c r="BC554" s="298"/>
      <c r="BD554" s="298"/>
      <c r="BE554" s="298"/>
      <c r="BF554" s="298"/>
    </row>
    <row r="555" spans="1:71" ht="12" customHeight="1">
      <c r="B555" s="5"/>
      <c r="C555" s="49"/>
      <c r="D555" s="332"/>
      <c r="E555" s="333"/>
      <c r="F555" s="333"/>
      <c r="G555" s="333"/>
      <c r="H555" s="333"/>
      <c r="I555" s="333"/>
      <c r="J555" s="333"/>
      <c r="K555" s="333"/>
      <c r="L555" s="333"/>
      <c r="M555" s="333"/>
      <c r="N555" s="333"/>
      <c r="O555" s="333"/>
      <c r="P555" s="333"/>
      <c r="Q555" s="333"/>
      <c r="R555" s="333"/>
      <c r="S555" s="333"/>
      <c r="T555" s="333"/>
      <c r="U555" s="333"/>
      <c r="V555" s="333"/>
      <c r="W555" s="333"/>
      <c r="X555" s="333"/>
      <c r="Y555" s="333"/>
      <c r="Z555" s="334"/>
      <c r="AA555" s="341"/>
      <c r="AB555" s="342"/>
      <c r="AC555" s="342"/>
      <c r="AD555" s="342"/>
      <c r="AE555" s="342"/>
      <c r="AF555" s="343"/>
      <c r="AG555" s="332"/>
      <c r="AH555" s="333"/>
      <c r="AI555" s="333"/>
      <c r="AJ555" s="333"/>
      <c r="AK555" s="333"/>
      <c r="AL555" s="333"/>
      <c r="AM555" s="334"/>
      <c r="AN555" s="348"/>
      <c r="AO555" s="348"/>
      <c r="AP555" s="348"/>
      <c r="AQ555" s="348"/>
      <c r="AR555" s="348"/>
      <c r="AS555" s="348"/>
      <c r="AT555" s="348"/>
      <c r="AU555" s="349"/>
      <c r="AV555" s="349"/>
      <c r="AW555" s="349"/>
      <c r="AX555" s="349"/>
      <c r="AY555" s="349"/>
      <c r="AZ555" s="349"/>
      <c r="BA555" s="297"/>
      <c r="BB555" s="298"/>
      <c r="BC555" s="298"/>
      <c r="BD555" s="298"/>
      <c r="BE555" s="298"/>
      <c r="BF555" s="298"/>
    </row>
    <row r="556" spans="1:71" ht="12" customHeight="1">
      <c r="B556" s="5"/>
      <c r="C556" s="49"/>
      <c r="D556" s="335"/>
      <c r="E556" s="336"/>
      <c r="F556" s="336"/>
      <c r="G556" s="336"/>
      <c r="H556" s="336"/>
      <c r="I556" s="336"/>
      <c r="J556" s="336"/>
      <c r="K556" s="336"/>
      <c r="L556" s="336"/>
      <c r="M556" s="336"/>
      <c r="N556" s="336"/>
      <c r="O556" s="336"/>
      <c r="P556" s="336"/>
      <c r="Q556" s="336"/>
      <c r="R556" s="336"/>
      <c r="S556" s="336"/>
      <c r="T556" s="336"/>
      <c r="U556" s="336"/>
      <c r="V556" s="336"/>
      <c r="W556" s="336"/>
      <c r="X556" s="336"/>
      <c r="Y556" s="336"/>
      <c r="Z556" s="337"/>
      <c r="AA556" s="344"/>
      <c r="AB556" s="345"/>
      <c r="AC556" s="345"/>
      <c r="AD556" s="345"/>
      <c r="AE556" s="345"/>
      <c r="AF556" s="346"/>
      <c r="AG556" s="335"/>
      <c r="AH556" s="336"/>
      <c r="AI556" s="336"/>
      <c r="AJ556" s="336"/>
      <c r="AK556" s="336"/>
      <c r="AL556" s="336"/>
      <c r="AM556" s="337"/>
      <c r="AN556" s="348"/>
      <c r="AO556" s="348"/>
      <c r="AP556" s="348"/>
      <c r="AQ556" s="348"/>
      <c r="AR556" s="348"/>
      <c r="AS556" s="348"/>
      <c r="AT556" s="348"/>
      <c r="AU556" s="349"/>
      <c r="AV556" s="349"/>
      <c r="AW556" s="349"/>
      <c r="AX556" s="349"/>
      <c r="AY556" s="349"/>
      <c r="AZ556" s="349"/>
      <c r="BA556" s="297"/>
      <c r="BB556" s="298"/>
      <c r="BC556" s="298"/>
      <c r="BD556" s="298"/>
      <c r="BE556" s="298"/>
      <c r="BF556" s="298"/>
    </row>
    <row r="557" spans="1:71" ht="15" customHeight="1">
      <c r="B557" s="5"/>
      <c r="C557" s="49"/>
      <c r="D557" s="1412" t="s">
        <v>386</v>
      </c>
      <c r="E557" s="1413"/>
      <c r="F557" s="1413"/>
      <c r="G557" s="1413"/>
      <c r="H557" s="1413"/>
      <c r="I557" s="1413"/>
      <c r="J557" s="1413"/>
      <c r="K557" s="1413"/>
      <c r="L557" s="1413"/>
      <c r="M557" s="1413"/>
      <c r="N557" s="1413"/>
      <c r="O557" s="1413"/>
      <c r="P557" s="1413"/>
      <c r="Q557" s="1413"/>
      <c r="R557" s="1413"/>
      <c r="S557" s="1413"/>
      <c r="T557" s="1413"/>
      <c r="U557" s="1413"/>
      <c r="V557" s="1413"/>
      <c r="W557" s="1413"/>
      <c r="X557" s="1413"/>
      <c r="Y557" s="1413"/>
      <c r="Z557" s="1432"/>
      <c r="AA557" s="1436" t="s">
        <v>360</v>
      </c>
      <c r="AB557" s="1437"/>
      <c r="AC557" s="1437"/>
      <c r="AD557" s="1437"/>
      <c r="AE557" s="1437"/>
      <c r="AF557" s="1438"/>
      <c r="AG557" s="1537">
        <v>6</v>
      </c>
      <c r="AH557" s="1538"/>
      <c r="AI557" s="1538"/>
      <c r="AJ557" s="1538"/>
      <c r="AK557" s="1538"/>
      <c r="AL557" s="1538"/>
      <c r="AM557" s="1539"/>
      <c r="AN557" s="1546">
        <v>12</v>
      </c>
      <c r="AO557" s="1547"/>
      <c r="AP557" s="1547"/>
      <c r="AQ557" s="1547"/>
      <c r="AR557" s="1547"/>
      <c r="AS557" s="1547"/>
      <c r="AT557" s="1548"/>
      <c r="AU557" s="323">
        <f>AG557*AN557</f>
        <v>72</v>
      </c>
      <c r="AV557" s="324"/>
      <c r="AW557" s="324"/>
      <c r="AX557" s="324"/>
      <c r="AY557" s="324"/>
      <c r="AZ557" s="325"/>
      <c r="BA557" s="297"/>
      <c r="BB557" s="298"/>
      <c r="BC557" s="298"/>
      <c r="BD557" s="298"/>
      <c r="BE557" s="298"/>
      <c r="BF557" s="298"/>
    </row>
    <row r="558" spans="1:71" ht="15" customHeight="1">
      <c r="B558" s="5"/>
      <c r="C558" s="49"/>
      <c r="D558" s="1403"/>
      <c r="E558" s="1398"/>
      <c r="F558" s="1398"/>
      <c r="G558" s="1398"/>
      <c r="H558" s="1398"/>
      <c r="I558" s="1398"/>
      <c r="J558" s="1398"/>
      <c r="K558" s="1398"/>
      <c r="L558" s="1398"/>
      <c r="M558" s="1398"/>
      <c r="N558" s="1398"/>
      <c r="O558" s="1398"/>
      <c r="P558" s="1398"/>
      <c r="Q558" s="1398"/>
      <c r="R558" s="1398"/>
      <c r="S558" s="1398"/>
      <c r="T558" s="1398"/>
      <c r="U558" s="1398"/>
      <c r="V558" s="1398"/>
      <c r="W558" s="1398"/>
      <c r="X558" s="1398"/>
      <c r="Y558" s="1398"/>
      <c r="Z558" s="1624"/>
      <c r="AA558" s="1442"/>
      <c r="AB558" s="1443"/>
      <c r="AC558" s="1443"/>
      <c r="AD558" s="1443"/>
      <c r="AE558" s="1443"/>
      <c r="AF558" s="1444"/>
      <c r="AG558" s="1543"/>
      <c r="AH558" s="1544"/>
      <c r="AI558" s="1544"/>
      <c r="AJ558" s="1544"/>
      <c r="AK558" s="1544"/>
      <c r="AL558" s="1544"/>
      <c r="AM558" s="1545"/>
      <c r="AN558" s="1552"/>
      <c r="AO558" s="1553"/>
      <c r="AP558" s="1553"/>
      <c r="AQ558" s="1553"/>
      <c r="AR558" s="1553"/>
      <c r="AS558" s="1553"/>
      <c r="AT558" s="1554"/>
      <c r="AU558" s="326"/>
      <c r="AV558" s="327"/>
      <c r="AW558" s="327"/>
      <c r="AX558" s="327"/>
      <c r="AY558" s="327"/>
      <c r="AZ558" s="328"/>
      <c r="BA558" s="297"/>
      <c r="BB558" s="298"/>
      <c r="BC558" s="298"/>
      <c r="BD558" s="298"/>
      <c r="BE558" s="298"/>
      <c r="BF558" s="298"/>
    </row>
    <row r="559" spans="1:71" ht="10.5" customHeight="1">
      <c r="B559" s="5"/>
      <c r="C559" s="5"/>
      <c r="D559" s="294"/>
      <c r="E559" s="294"/>
      <c r="F559" s="294"/>
      <c r="G559" s="294"/>
      <c r="H559" s="294"/>
      <c r="I559" s="294"/>
      <c r="J559" s="294"/>
      <c r="K559" s="294"/>
      <c r="L559" s="294"/>
      <c r="M559" s="294"/>
      <c r="N559" s="294"/>
      <c r="O559" s="294"/>
      <c r="P559" s="294"/>
      <c r="Q559" s="294"/>
      <c r="R559" s="294"/>
      <c r="S559" s="294"/>
      <c r="T559" s="294"/>
      <c r="U559" s="294"/>
      <c r="V559" s="294"/>
      <c r="W559" s="294"/>
      <c r="X559" s="294"/>
      <c r="Y559" s="294"/>
      <c r="Z559" s="294"/>
      <c r="AA559" s="294"/>
      <c r="AB559" s="294"/>
      <c r="AC559" s="294"/>
      <c r="AD559" s="294"/>
      <c r="AE559" s="294"/>
      <c r="AF559" s="294"/>
      <c r="AG559" s="294"/>
      <c r="AH559" s="294"/>
      <c r="AI559" s="294"/>
      <c r="AJ559" s="294"/>
      <c r="AK559" s="294"/>
      <c r="AL559" s="294"/>
      <c r="AM559" s="294"/>
      <c r="AN559" s="294"/>
      <c r="AO559" s="294"/>
      <c r="AP559" s="294"/>
      <c r="AQ559" s="294"/>
      <c r="AR559" s="294"/>
      <c r="AS559" s="294"/>
      <c r="AT559" s="294"/>
      <c r="AU559" s="294"/>
      <c r="AV559" s="294"/>
      <c r="AW559" s="294"/>
      <c r="AX559" s="294"/>
      <c r="AY559" s="294"/>
      <c r="AZ559" s="294"/>
      <c r="BA559" s="294"/>
      <c r="BB559" s="294"/>
      <c r="BC559" s="294"/>
      <c r="BD559" s="294"/>
      <c r="BE559" s="294"/>
      <c r="BF559" s="294"/>
    </row>
    <row r="560" spans="1:71" s="193" customFormat="1" ht="15" customHeight="1">
      <c r="A560" s="193" t="s">
        <v>337</v>
      </c>
    </row>
    <row r="561" spans="1:63" s="63" customFormat="1" ht="15" customHeight="1">
      <c r="A561" s="2"/>
      <c r="B561" s="45" t="s">
        <v>286</v>
      </c>
      <c r="C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row>
    <row r="562" spans="1:63" s="63" customFormat="1" ht="6.75" customHeight="1">
      <c r="A562" s="2"/>
      <c r="B562" s="2"/>
      <c r="C562" s="2"/>
      <c r="D562" s="4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row>
    <row r="563" spans="1:63" s="215" customFormat="1" ht="15" customHeight="1">
      <c r="A563" s="193"/>
      <c r="B563" s="1641" t="s">
        <v>338</v>
      </c>
      <c r="C563" s="1641"/>
      <c r="D563" s="1641"/>
      <c r="E563" s="1641"/>
      <c r="F563" s="1641"/>
      <c r="G563" s="1641"/>
      <c r="H563" s="1641"/>
      <c r="I563" s="1641"/>
      <c r="J563" s="1641"/>
      <c r="K563" s="1641"/>
      <c r="L563" s="1641"/>
      <c r="M563" s="1641"/>
      <c r="N563" s="1641"/>
      <c r="O563" s="1641"/>
      <c r="P563" s="1641"/>
      <c r="Q563" s="1641"/>
      <c r="R563" s="1641"/>
      <c r="S563" s="1641"/>
      <c r="T563" s="1641"/>
      <c r="U563" s="1641"/>
      <c r="V563" s="1641"/>
      <c r="W563" s="1641"/>
      <c r="X563" s="1641"/>
      <c r="Y563" s="1641"/>
      <c r="Z563" s="1641"/>
      <c r="AA563" s="1641"/>
      <c r="AB563" s="1641"/>
      <c r="AC563" s="1641"/>
      <c r="AD563" s="1641"/>
      <c r="AE563" s="1641"/>
      <c r="AF563" s="1641"/>
      <c r="AG563" s="1641"/>
      <c r="AH563" s="1641"/>
      <c r="AI563" s="1641"/>
      <c r="AJ563" s="1641"/>
      <c r="AK563" s="1641"/>
      <c r="AL563" s="1641"/>
      <c r="AM563" s="1641"/>
      <c r="AN563" s="1641"/>
      <c r="AO563" s="1641"/>
      <c r="AP563" s="1641"/>
      <c r="AQ563" s="1641"/>
      <c r="AR563" s="1641"/>
      <c r="AS563" s="1641"/>
      <c r="AT563" s="1641"/>
      <c r="AU563" s="1641"/>
      <c r="AV563" s="1641"/>
      <c r="AW563" s="1641"/>
      <c r="AX563" s="1641"/>
      <c r="AY563" s="1641"/>
      <c r="AZ563" s="1641"/>
      <c r="BA563" s="1641"/>
      <c r="BB563" s="1641"/>
      <c r="BC563" s="1641"/>
      <c r="BD563" s="1641"/>
      <c r="BE563" s="1641"/>
      <c r="BF563" s="193"/>
      <c r="BG563" s="193"/>
      <c r="BH563" s="193"/>
      <c r="BI563" s="193"/>
      <c r="BJ563" s="193"/>
      <c r="BK563" s="193"/>
    </row>
    <row r="564" spans="1:63" s="193" customFormat="1" ht="15" customHeight="1">
      <c r="C564" s="193" t="s">
        <v>287</v>
      </c>
    </row>
    <row r="565" spans="1:63" s="193" customFormat="1" ht="15" customHeight="1">
      <c r="D565" s="1611" t="s">
        <v>149</v>
      </c>
      <c r="E565" s="1611"/>
      <c r="F565" s="1611"/>
      <c r="G565" s="1611"/>
      <c r="H565" s="1611"/>
      <c r="I565" s="1611"/>
      <c r="J565" s="1611"/>
      <c r="K565" s="1611"/>
      <c r="L565" s="1611"/>
      <c r="M565" s="1611"/>
      <c r="N565" s="1611"/>
      <c r="O565" s="1611"/>
      <c r="P565" s="1611"/>
      <c r="Q565" s="1611"/>
      <c r="R565" s="1611"/>
      <c r="S565" s="1611"/>
      <c r="T565" s="1611" t="s">
        <v>157</v>
      </c>
      <c r="U565" s="1611"/>
      <c r="V565" s="1611"/>
      <c r="W565" s="1611"/>
      <c r="X565" s="1611"/>
      <c r="Y565" s="1611"/>
      <c r="Z565" s="1611"/>
      <c r="AA565" s="1611"/>
      <c r="AB565" s="1611"/>
      <c r="AC565" s="1611" t="s">
        <v>239</v>
      </c>
      <c r="AD565" s="1611"/>
      <c r="AE565" s="1611"/>
      <c r="AF565" s="1611"/>
      <c r="AG565" s="1611"/>
      <c r="AH565" s="1611"/>
      <c r="AI565" s="1611" t="s">
        <v>159</v>
      </c>
      <c r="AJ565" s="1611"/>
      <c r="AK565" s="1611"/>
      <c r="AL565" s="1611"/>
      <c r="AM565" s="1611"/>
      <c r="AN565" s="1611"/>
      <c r="AO565" s="1611" t="s">
        <v>160</v>
      </c>
      <c r="AP565" s="1611"/>
      <c r="AQ565" s="1611"/>
      <c r="AR565" s="1611"/>
      <c r="AS565" s="1611"/>
      <c r="AT565" s="1611"/>
      <c r="AU565" s="1611" t="s">
        <v>288</v>
      </c>
      <c r="AV565" s="1611"/>
      <c r="AW565" s="1611"/>
      <c r="AX565" s="1611"/>
      <c r="AY565" s="1611"/>
      <c r="AZ565" s="1611"/>
      <c r="BA565" s="1611"/>
    </row>
    <row r="566" spans="1:63" s="193" customFormat="1" ht="15" customHeight="1">
      <c r="D566" s="1611"/>
      <c r="E566" s="1611"/>
      <c r="F566" s="1611"/>
      <c r="G566" s="1611"/>
      <c r="H566" s="1611"/>
      <c r="I566" s="1611"/>
      <c r="J566" s="1611"/>
      <c r="K566" s="1611"/>
      <c r="L566" s="1611"/>
      <c r="M566" s="1611"/>
      <c r="N566" s="1611"/>
      <c r="O566" s="1611"/>
      <c r="P566" s="1611"/>
      <c r="Q566" s="1611"/>
      <c r="R566" s="1611"/>
      <c r="S566" s="1611"/>
      <c r="T566" s="1611"/>
      <c r="U566" s="1611"/>
      <c r="V566" s="1611"/>
      <c r="W566" s="1611"/>
      <c r="X566" s="1611"/>
      <c r="Y566" s="1611"/>
      <c r="Z566" s="1611"/>
      <c r="AA566" s="1611"/>
      <c r="AB566" s="1611"/>
      <c r="AC566" s="1611"/>
      <c r="AD566" s="1611"/>
      <c r="AE566" s="1611"/>
      <c r="AF566" s="1611"/>
      <c r="AG566" s="1611"/>
      <c r="AH566" s="1611"/>
      <c r="AI566" s="1611"/>
      <c r="AJ566" s="1611"/>
      <c r="AK566" s="1611"/>
      <c r="AL566" s="1611"/>
      <c r="AM566" s="1611"/>
      <c r="AN566" s="1611"/>
      <c r="AO566" s="1611"/>
      <c r="AP566" s="1611"/>
      <c r="AQ566" s="1611"/>
      <c r="AR566" s="1611"/>
      <c r="AS566" s="1611"/>
      <c r="AT566" s="1611"/>
      <c r="AU566" s="1611"/>
      <c r="AV566" s="1611"/>
      <c r="AW566" s="1611"/>
      <c r="AX566" s="1611"/>
      <c r="AY566" s="1611"/>
      <c r="AZ566" s="1611"/>
      <c r="BA566" s="1611"/>
    </row>
    <row r="567" spans="1:63" s="193" customFormat="1" ht="27.75" customHeight="1">
      <c r="D567" s="1611"/>
      <c r="E567" s="1611"/>
      <c r="F567" s="1611"/>
      <c r="G567" s="1611"/>
      <c r="H567" s="1611"/>
      <c r="I567" s="1611"/>
      <c r="J567" s="1611"/>
      <c r="K567" s="1611"/>
      <c r="L567" s="1611"/>
      <c r="M567" s="1611"/>
      <c r="N567" s="1611"/>
      <c r="O567" s="1611"/>
      <c r="P567" s="1611"/>
      <c r="Q567" s="1611"/>
      <c r="R567" s="1611"/>
      <c r="S567" s="1611"/>
      <c r="T567" s="1611"/>
      <c r="U567" s="1611"/>
      <c r="V567" s="1611"/>
      <c r="W567" s="1611"/>
      <c r="X567" s="1611"/>
      <c r="Y567" s="1611"/>
      <c r="Z567" s="1611"/>
      <c r="AA567" s="1611"/>
      <c r="AB567" s="1611"/>
      <c r="AC567" s="1611"/>
      <c r="AD567" s="1611"/>
      <c r="AE567" s="1611"/>
      <c r="AF567" s="1611"/>
      <c r="AG567" s="1611"/>
      <c r="AH567" s="1611"/>
      <c r="AI567" s="1611"/>
      <c r="AJ567" s="1611"/>
      <c r="AK567" s="1611"/>
      <c r="AL567" s="1611"/>
      <c r="AM567" s="1611"/>
      <c r="AN567" s="1611"/>
      <c r="AO567" s="1611"/>
      <c r="AP567" s="1611"/>
      <c r="AQ567" s="1611"/>
      <c r="AR567" s="1611"/>
      <c r="AS567" s="1611"/>
      <c r="AT567" s="1611"/>
      <c r="AU567" s="1611"/>
      <c r="AV567" s="1611"/>
      <c r="AW567" s="1611"/>
      <c r="AX567" s="1611"/>
      <c r="AY567" s="1611"/>
      <c r="AZ567" s="1611"/>
      <c r="BA567" s="1611"/>
    </row>
    <row r="568" spans="1:63" s="148" customFormat="1" ht="15" customHeight="1">
      <c r="A568" s="216"/>
      <c r="B568" s="216"/>
      <c r="C568" s="216"/>
      <c r="D568" s="1637" t="s">
        <v>387</v>
      </c>
      <c r="E568" s="1637"/>
      <c r="F568" s="1637"/>
      <c r="G568" s="1637"/>
      <c r="H568" s="1637"/>
      <c r="I568" s="1637"/>
      <c r="J568" s="1637"/>
      <c r="K568" s="1637"/>
      <c r="L568" s="1637"/>
      <c r="M568" s="1637"/>
      <c r="N568" s="1637"/>
      <c r="O568" s="1637"/>
      <c r="P568" s="1637"/>
      <c r="Q568" s="1637"/>
      <c r="R568" s="1637"/>
      <c r="S568" s="1637"/>
      <c r="T568" s="1638" t="s">
        <v>388</v>
      </c>
      <c r="U568" s="1639"/>
      <c r="V568" s="1639"/>
      <c r="W568" s="1639"/>
      <c r="X568" s="1639"/>
      <c r="Y568" s="1639"/>
      <c r="Z568" s="1639"/>
      <c r="AA568" s="1639"/>
      <c r="AB568" s="1639"/>
      <c r="AC568" s="1640">
        <v>8</v>
      </c>
      <c r="AD568" s="1640"/>
      <c r="AE568" s="1640"/>
      <c r="AF568" s="1640"/>
      <c r="AG568" s="1640"/>
      <c r="AH568" s="1640"/>
      <c r="AI568" s="1640">
        <v>8</v>
      </c>
      <c r="AJ568" s="1640"/>
      <c r="AK568" s="1640"/>
      <c r="AL568" s="1640"/>
      <c r="AM568" s="1640"/>
      <c r="AN568" s="1640"/>
      <c r="AO568" s="292">
        <f>AC568*AI568</f>
        <v>64</v>
      </c>
      <c r="AP568" s="292"/>
      <c r="AQ568" s="292"/>
      <c r="AR568" s="292"/>
      <c r="AS568" s="292"/>
      <c r="AT568" s="292"/>
      <c r="AU568" s="293"/>
      <c r="AV568" s="293"/>
      <c r="AW568" s="293"/>
      <c r="AX568" s="293"/>
      <c r="AY568" s="293"/>
      <c r="AZ568" s="293"/>
      <c r="BA568" s="293"/>
      <c r="BB568" s="216"/>
      <c r="BC568" s="216"/>
      <c r="BD568" s="216"/>
      <c r="BE568" s="216"/>
      <c r="BF568" s="216"/>
      <c r="BG568" s="216"/>
      <c r="BH568" s="216"/>
      <c r="BI568" s="216"/>
      <c r="BJ568" s="216"/>
    </row>
    <row r="569" spans="1:63" s="148" customFormat="1" ht="15" customHeight="1">
      <c r="A569" s="216"/>
      <c r="B569" s="216"/>
      <c r="C569" s="216"/>
      <c r="D569" s="1637"/>
      <c r="E569" s="1637"/>
      <c r="F569" s="1637"/>
      <c r="G569" s="1637"/>
      <c r="H569" s="1637"/>
      <c r="I569" s="1637"/>
      <c r="J569" s="1637"/>
      <c r="K569" s="1637"/>
      <c r="L569" s="1637"/>
      <c r="M569" s="1637"/>
      <c r="N569" s="1637"/>
      <c r="O569" s="1637"/>
      <c r="P569" s="1637"/>
      <c r="Q569" s="1637"/>
      <c r="R569" s="1637"/>
      <c r="S569" s="1637"/>
      <c r="T569" s="1639"/>
      <c r="U569" s="1639"/>
      <c r="V569" s="1639"/>
      <c r="W569" s="1639"/>
      <c r="X569" s="1639"/>
      <c r="Y569" s="1639"/>
      <c r="Z569" s="1639"/>
      <c r="AA569" s="1639"/>
      <c r="AB569" s="1639"/>
      <c r="AC569" s="1640"/>
      <c r="AD569" s="1640"/>
      <c r="AE569" s="1640"/>
      <c r="AF569" s="1640"/>
      <c r="AG569" s="1640"/>
      <c r="AH569" s="1640"/>
      <c r="AI569" s="1640"/>
      <c r="AJ569" s="1640"/>
      <c r="AK569" s="1640"/>
      <c r="AL569" s="1640"/>
      <c r="AM569" s="1640"/>
      <c r="AN569" s="1640"/>
      <c r="AO569" s="292"/>
      <c r="AP569" s="292"/>
      <c r="AQ569" s="292"/>
      <c r="AR569" s="292"/>
      <c r="AS569" s="292"/>
      <c r="AT569" s="292"/>
      <c r="AU569" s="293"/>
      <c r="AV569" s="293"/>
      <c r="AW569" s="293"/>
      <c r="AX569" s="293"/>
      <c r="AY569" s="293"/>
      <c r="AZ569" s="293"/>
      <c r="BA569" s="293"/>
      <c r="BB569" s="216"/>
      <c r="BC569" s="216"/>
      <c r="BD569" s="216"/>
      <c r="BE569" s="216"/>
      <c r="BF569" s="216"/>
      <c r="BG569" s="216"/>
      <c r="BH569" s="216"/>
      <c r="BI569" s="216"/>
      <c r="BJ569" s="216"/>
    </row>
    <row r="570" spans="1:63" s="148" customFormat="1" ht="15" customHeight="1">
      <c r="A570" s="216"/>
      <c r="B570" s="216"/>
      <c r="C570" s="216"/>
      <c r="D570" s="288"/>
      <c r="E570" s="288"/>
      <c r="F570" s="288"/>
      <c r="G570" s="288"/>
      <c r="H570" s="288"/>
      <c r="I570" s="288"/>
      <c r="J570" s="288"/>
      <c r="K570" s="288"/>
      <c r="L570" s="288"/>
      <c r="M570" s="288"/>
      <c r="N570" s="288"/>
      <c r="O570" s="288"/>
      <c r="P570" s="288"/>
      <c r="Q570" s="288"/>
      <c r="R570" s="288"/>
      <c r="S570" s="288"/>
      <c r="T570" s="289"/>
      <c r="U570" s="289"/>
      <c r="V570" s="289"/>
      <c r="W570" s="289"/>
      <c r="X570" s="289"/>
      <c r="Y570" s="289"/>
      <c r="Z570" s="289"/>
      <c r="AA570" s="289"/>
      <c r="AB570" s="289"/>
      <c r="AC570" s="290"/>
      <c r="AD570" s="290"/>
      <c r="AE570" s="290"/>
      <c r="AF570" s="290"/>
      <c r="AG570" s="290"/>
      <c r="AH570" s="290"/>
      <c r="AI570" s="291"/>
      <c r="AJ570" s="291"/>
      <c r="AK570" s="291"/>
      <c r="AL570" s="291"/>
      <c r="AM570" s="291"/>
      <c r="AN570" s="291"/>
      <c r="AO570" s="292">
        <f t="shared" ref="AO570" si="0">AC570*AI570</f>
        <v>0</v>
      </c>
      <c r="AP570" s="292"/>
      <c r="AQ570" s="292"/>
      <c r="AR570" s="292"/>
      <c r="AS570" s="292"/>
      <c r="AT570" s="292"/>
      <c r="AU570" s="293"/>
      <c r="AV570" s="293"/>
      <c r="AW570" s="293"/>
      <c r="AX570" s="293"/>
      <c r="AY570" s="293"/>
      <c r="AZ570" s="293"/>
      <c r="BA570" s="293"/>
      <c r="BB570" s="216"/>
      <c r="BC570" s="216"/>
      <c r="BD570" s="216"/>
      <c r="BE570" s="216"/>
      <c r="BF570" s="216"/>
      <c r="BG570" s="216"/>
      <c r="BH570" s="216"/>
      <c r="BI570" s="216"/>
      <c r="BJ570" s="216"/>
    </row>
    <row r="571" spans="1:63" s="148" customFormat="1" ht="15" customHeight="1">
      <c r="A571" s="216"/>
      <c r="B571" s="216"/>
      <c r="C571" s="216"/>
      <c r="D571" s="288"/>
      <c r="E571" s="288"/>
      <c r="F571" s="288"/>
      <c r="G571" s="288"/>
      <c r="H571" s="288"/>
      <c r="I571" s="288"/>
      <c r="J571" s="288"/>
      <c r="K571" s="288"/>
      <c r="L571" s="288"/>
      <c r="M571" s="288"/>
      <c r="N571" s="288"/>
      <c r="O571" s="288"/>
      <c r="P571" s="288"/>
      <c r="Q571" s="288"/>
      <c r="R571" s="288"/>
      <c r="S571" s="288"/>
      <c r="T571" s="289"/>
      <c r="U571" s="289"/>
      <c r="V571" s="289"/>
      <c r="W571" s="289"/>
      <c r="X571" s="289"/>
      <c r="Y571" s="289"/>
      <c r="Z571" s="289"/>
      <c r="AA571" s="289"/>
      <c r="AB571" s="289"/>
      <c r="AC571" s="290"/>
      <c r="AD571" s="290"/>
      <c r="AE571" s="290"/>
      <c r="AF571" s="290"/>
      <c r="AG571" s="290"/>
      <c r="AH571" s="290"/>
      <c r="AI571" s="291"/>
      <c r="AJ571" s="291"/>
      <c r="AK571" s="291"/>
      <c r="AL571" s="291"/>
      <c r="AM571" s="291"/>
      <c r="AN571" s="291"/>
      <c r="AO571" s="292"/>
      <c r="AP571" s="292"/>
      <c r="AQ571" s="292"/>
      <c r="AR571" s="292"/>
      <c r="AS571" s="292"/>
      <c r="AT571" s="292"/>
      <c r="AU571" s="293"/>
      <c r="AV571" s="293"/>
      <c r="AW571" s="293"/>
      <c r="AX571" s="293"/>
      <c r="AY571" s="293"/>
      <c r="AZ571" s="293"/>
      <c r="BA571" s="293"/>
      <c r="BB571" s="216"/>
      <c r="BC571" s="216"/>
      <c r="BD571" s="216"/>
      <c r="BE571" s="216"/>
      <c r="BF571" s="216"/>
      <c r="BG571" s="216"/>
      <c r="BH571" s="216"/>
      <c r="BI571" s="216"/>
      <c r="BJ571" s="216"/>
    </row>
    <row r="572" spans="1:63" s="148" customFormat="1" ht="15" customHeight="1">
      <c r="A572" s="216"/>
      <c r="B572" s="216"/>
      <c r="C572" s="216"/>
      <c r="D572" s="288"/>
      <c r="E572" s="288"/>
      <c r="F572" s="288"/>
      <c r="G572" s="288"/>
      <c r="H572" s="288"/>
      <c r="I572" s="288"/>
      <c r="J572" s="288"/>
      <c r="K572" s="288"/>
      <c r="L572" s="288"/>
      <c r="M572" s="288"/>
      <c r="N572" s="288"/>
      <c r="O572" s="288"/>
      <c r="P572" s="288"/>
      <c r="Q572" s="288"/>
      <c r="R572" s="288"/>
      <c r="S572" s="288"/>
      <c r="T572" s="289"/>
      <c r="U572" s="289"/>
      <c r="V572" s="289"/>
      <c r="W572" s="289"/>
      <c r="X572" s="289"/>
      <c r="Y572" s="289"/>
      <c r="Z572" s="289"/>
      <c r="AA572" s="289"/>
      <c r="AB572" s="289"/>
      <c r="AC572" s="290"/>
      <c r="AD572" s="290"/>
      <c r="AE572" s="290"/>
      <c r="AF572" s="290"/>
      <c r="AG572" s="290"/>
      <c r="AH572" s="290"/>
      <c r="AI572" s="291"/>
      <c r="AJ572" s="291"/>
      <c r="AK572" s="291"/>
      <c r="AL572" s="291"/>
      <c r="AM572" s="291"/>
      <c r="AN572" s="291"/>
      <c r="AO572" s="292">
        <f>AC572*AI572</f>
        <v>0</v>
      </c>
      <c r="AP572" s="292"/>
      <c r="AQ572" s="292"/>
      <c r="AR572" s="292"/>
      <c r="AS572" s="292"/>
      <c r="AT572" s="292"/>
      <c r="AU572" s="293"/>
      <c r="AV572" s="293"/>
      <c r="AW572" s="293"/>
      <c r="AX572" s="293"/>
      <c r="AY572" s="293"/>
      <c r="AZ572" s="293"/>
      <c r="BA572" s="293"/>
      <c r="BB572" s="216"/>
      <c r="BC572" s="216"/>
      <c r="BD572" s="216"/>
      <c r="BE572" s="216"/>
      <c r="BF572" s="216"/>
      <c r="BG572" s="216"/>
      <c r="BH572" s="216"/>
      <c r="BI572" s="216"/>
      <c r="BJ572" s="216"/>
    </row>
    <row r="573" spans="1:63" s="148" customFormat="1" ht="15" customHeight="1">
      <c r="A573" s="216"/>
      <c r="B573" s="216"/>
      <c r="C573" s="216"/>
      <c r="D573" s="288"/>
      <c r="E573" s="288"/>
      <c r="F573" s="288"/>
      <c r="G573" s="288"/>
      <c r="H573" s="288"/>
      <c r="I573" s="288"/>
      <c r="J573" s="288"/>
      <c r="K573" s="288"/>
      <c r="L573" s="288"/>
      <c r="M573" s="288"/>
      <c r="N573" s="288"/>
      <c r="O573" s="288"/>
      <c r="P573" s="288"/>
      <c r="Q573" s="288"/>
      <c r="R573" s="288"/>
      <c r="S573" s="288"/>
      <c r="T573" s="289"/>
      <c r="U573" s="289"/>
      <c r="V573" s="289"/>
      <c r="W573" s="289"/>
      <c r="X573" s="289"/>
      <c r="Y573" s="289"/>
      <c r="Z573" s="289"/>
      <c r="AA573" s="289"/>
      <c r="AB573" s="289"/>
      <c r="AC573" s="290"/>
      <c r="AD573" s="290"/>
      <c r="AE573" s="290"/>
      <c r="AF573" s="290"/>
      <c r="AG573" s="290"/>
      <c r="AH573" s="290"/>
      <c r="AI573" s="291"/>
      <c r="AJ573" s="291"/>
      <c r="AK573" s="291"/>
      <c r="AL573" s="291"/>
      <c r="AM573" s="291"/>
      <c r="AN573" s="291"/>
      <c r="AO573" s="292"/>
      <c r="AP573" s="292"/>
      <c r="AQ573" s="292"/>
      <c r="AR573" s="292"/>
      <c r="AS573" s="292"/>
      <c r="AT573" s="292"/>
      <c r="AU573" s="293"/>
      <c r="AV573" s="293"/>
      <c r="AW573" s="293"/>
      <c r="AX573" s="293"/>
      <c r="AY573" s="293"/>
      <c r="AZ573" s="293"/>
      <c r="BA573" s="293"/>
      <c r="BB573" s="216"/>
      <c r="BC573" s="216"/>
      <c r="BD573" s="216"/>
      <c r="BE573" s="216"/>
      <c r="BF573" s="216"/>
      <c r="BG573" s="216"/>
      <c r="BH573" s="216"/>
      <c r="BI573" s="216"/>
      <c r="BJ573" s="216"/>
    </row>
    <row r="574" spans="1:63" s="148" customFormat="1" ht="15" customHeight="1">
      <c r="A574" s="216"/>
      <c r="B574" s="216"/>
      <c r="C574" s="216"/>
      <c r="D574" s="245"/>
      <c r="E574" s="246"/>
      <c r="F574" s="246"/>
      <c r="G574" s="246"/>
      <c r="H574" s="246"/>
      <c r="I574" s="246"/>
      <c r="J574" s="246"/>
      <c r="K574" s="246"/>
      <c r="L574" s="246"/>
      <c r="M574" s="246"/>
      <c r="N574" s="246"/>
      <c r="O574" s="246"/>
      <c r="P574" s="246"/>
      <c r="Q574" s="246"/>
      <c r="R574" s="246"/>
      <c r="S574" s="1642"/>
      <c r="T574" s="1644"/>
      <c r="U574" s="1645"/>
      <c r="V574" s="1645"/>
      <c r="W574" s="1645"/>
      <c r="X574" s="1645"/>
      <c r="Y574" s="1645"/>
      <c r="Z574" s="1645"/>
      <c r="AA574" s="1645"/>
      <c r="AB574" s="1646"/>
      <c r="AC574" s="290"/>
      <c r="AD574" s="290"/>
      <c r="AE574" s="290"/>
      <c r="AF574" s="290"/>
      <c r="AG574" s="290"/>
      <c r="AH574" s="290"/>
      <c r="AI574" s="291"/>
      <c r="AJ574" s="291"/>
      <c r="AK574" s="291"/>
      <c r="AL574" s="291"/>
      <c r="AM574" s="291"/>
      <c r="AN574" s="291"/>
      <c r="AO574" s="292">
        <f t="shared" ref="AO574" si="1">AC574*AI574</f>
        <v>0</v>
      </c>
      <c r="AP574" s="292"/>
      <c r="AQ574" s="292"/>
      <c r="AR574" s="292"/>
      <c r="AS574" s="292"/>
      <c r="AT574" s="292"/>
      <c r="AU574" s="293"/>
      <c r="AV574" s="293"/>
      <c r="AW574" s="293"/>
      <c r="AX574" s="293"/>
      <c r="AY574" s="293"/>
      <c r="AZ574" s="293"/>
      <c r="BA574" s="293"/>
      <c r="BB574" s="216"/>
      <c r="BC574" s="216"/>
      <c r="BD574" s="216"/>
      <c r="BE574" s="216"/>
      <c r="BF574" s="216"/>
      <c r="BG574" s="216"/>
      <c r="BH574" s="216"/>
      <c r="BI574" s="216"/>
      <c r="BJ574" s="216"/>
    </row>
    <row r="575" spans="1:63" s="148" customFormat="1" ht="15" customHeight="1">
      <c r="A575" s="216"/>
      <c r="B575" s="216"/>
      <c r="C575" s="216"/>
      <c r="D575" s="247"/>
      <c r="E575" s="248"/>
      <c r="F575" s="248"/>
      <c r="G575" s="248"/>
      <c r="H575" s="248"/>
      <c r="I575" s="248"/>
      <c r="J575" s="248"/>
      <c r="K575" s="248"/>
      <c r="L575" s="248"/>
      <c r="M575" s="248"/>
      <c r="N575" s="248"/>
      <c r="O575" s="248"/>
      <c r="P575" s="248"/>
      <c r="Q575" s="248"/>
      <c r="R575" s="248"/>
      <c r="S575" s="1643"/>
      <c r="T575" s="1647"/>
      <c r="U575" s="1648"/>
      <c r="V575" s="1648"/>
      <c r="W575" s="1648"/>
      <c r="X575" s="1648"/>
      <c r="Y575" s="1648"/>
      <c r="Z575" s="1648"/>
      <c r="AA575" s="1648"/>
      <c r="AB575" s="1649"/>
      <c r="AC575" s="290"/>
      <c r="AD575" s="290"/>
      <c r="AE575" s="290"/>
      <c r="AF575" s="290"/>
      <c r="AG575" s="290"/>
      <c r="AH575" s="290"/>
      <c r="AI575" s="291"/>
      <c r="AJ575" s="291"/>
      <c r="AK575" s="291"/>
      <c r="AL575" s="291"/>
      <c r="AM575" s="291"/>
      <c r="AN575" s="291"/>
      <c r="AO575" s="292"/>
      <c r="AP575" s="292"/>
      <c r="AQ575" s="292"/>
      <c r="AR575" s="292"/>
      <c r="AS575" s="292"/>
      <c r="AT575" s="292"/>
      <c r="AU575" s="293"/>
      <c r="AV575" s="293"/>
      <c r="AW575" s="293"/>
      <c r="AX575" s="293"/>
      <c r="AY575" s="293"/>
      <c r="AZ575" s="293"/>
      <c r="BA575" s="293"/>
      <c r="BB575" s="216"/>
      <c r="BC575" s="216"/>
      <c r="BD575" s="216"/>
      <c r="BE575" s="216"/>
      <c r="BF575" s="216"/>
      <c r="BG575" s="216"/>
      <c r="BH575" s="216"/>
      <c r="BI575" s="216"/>
      <c r="BJ575" s="216"/>
    </row>
    <row r="576" spans="1:63" s="148" customFormat="1" ht="15" customHeight="1">
      <c r="A576" s="216"/>
      <c r="B576" s="216"/>
      <c r="C576" s="216"/>
      <c r="D576" s="288"/>
      <c r="E576" s="288"/>
      <c r="F576" s="288"/>
      <c r="G576" s="288"/>
      <c r="H576" s="288"/>
      <c r="I576" s="288"/>
      <c r="J576" s="288"/>
      <c r="K576" s="288"/>
      <c r="L576" s="288"/>
      <c r="M576" s="288"/>
      <c r="N576" s="288"/>
      <c r="O576" s="288"/>
      <c r="P576" s="288"/>
      <c r="Q576" s="288"/>
      <c r="R576" s="288"/>
      <c r="S576" s="288"/>
      <c r="T576" s="289"/>
      <c r="U576" s="289"/>
      <c r="V576" s="289"/>
      <c r="W576" s="289"/>
      <c r="X576" s="289"/>
      <c r="Y576" s="289"/>
      <c r="Z576" s="289"/>
      <c r="AA576" s="289"/>
      <c r="AB576" s="289"/>
      <c r="AC576" s="290"/>
      <c r="AD576" s="290"/>
      <c r="AE576" s="290"/>
      <c r="AF576" s="290"/>
      <c r="AG576" s="290"/>
      <c r="AH576" s="290"/>
      <c r="AI576" s="291"/>
      <c r="AJ576" s="291"/>
      <c r="AK576" s="291"/>
      <c r="AL576" s="291"/>
      <c r="AM576" s="291"/>
      <c r="AN576" s="291"/>
      <c r="AO576" s="292">
        <f t="shared" ref="AO576" si="2">AC576*AI576</f>
        <v>0</v>
      </c>
      <c r="AP576" s="292"/>
      <c r="AQ576" s="292"/>
      <c r="AR576" s="292"/>
      <c r="AS576" s="292"/>
      <c r="AT576" s="292"/>
      <c r="AU576" s="293"/>
      <c r="AV576" s="293"/>
      <c r="AW576" s="293"/>
      <c r="AX576" s="293"/>
      <c r="AY576" s="293"/>
      <c r="AZ576" s="293"/>
      <c r="BA576" s="293"/>
      <c r="BB576" s="216"/>
      <c r="BC576" s="216"/>
      <c r="BD576" s="216"/>
      <c r="BE576" s="216"/>
      <c r="BF576" s="216"/>
      <c r="BG576" s="216"/>
      <c r="BH576" s="216"/>
      <c r="BI576" s="216"/>
      <c r="BJ576" s="216"/>
    </row>
    <row r="577" spans="1:63" s="148" customFormat="1" ht="15" customHeight="1">
      <c r="A577" s="216"/>
      <c r="B577" s="216"/>
      <c r="C577" s="216"/>
      <c r="D577" s="288"/>
      <c r="E577" s="288"/>
      <c r="F577" s="288"/>
      <c r="G577" s="288"/>
      <c r="H577" s="288"/>
      <c r="I577" s="288"/>
      <c r="J577" s="288"/>
      <c r="K577" s="288"/>
      <c r="L577" s="288"/>
      <c r="M577" s="288"/>
      <c r="N577" s="288"/>
      <c r="O577" s="288"/>
      <c r="P577" s="288"/>
      <c r="Q577" s="288"/>
      <c r="R577" s="288"/>
      <c r="S577" s="288"/>
      <c r="T577" s="289"/>
      <c r="U577" s="289"/>
      <c r="V577" s="289"/>
      <c r="W577" s="289"/>
      <c r="X577" s="289"/>
      <c r="Y577" s="289"/>
      <c r="Z577" s="289"/>
      <c r="AA577" s="289"/>
      <c r="AB577" s="289"/>
      <c r="AC577" s="290"/>
      <c r="AD577" s="290"/>
      <c r="AE577" s="290"/>
      <c r="AF577" s="290"/>
      <c r="AG577" s="290"/>
      <c r="AH577" s="290"/>
      <c r="AI577" s="291"/>
      <c r="AJ577" s="291"/>
      <c r="AK577" s="291"/>
      <c r="AL577" s="291"/>
      <c r="AM577" s="291"/>
      <c r="AN577" s="291"/>
      <c r="AO577" s="292"/>
      <c r="AP577" s="292"/>
      <c r="AQ577" s="292"/>
      <c r="AR577" s="292"/>
      <c r="AS577" s="292"/>
      <c r="AT577" s="292"/>
      <c r="AU577" s="293"/>
      <c r="AV577" s="293"/>
      <c r="AW577" s="293"/>
      <c r="AX577" s="293"/>
      <c r="AY577" s="293"/>
      <c r="AZ577" s="293"/>
      <c r="BA577" s="293"/>
      <c r="BB577" s="216"/>
      <c r="BC577" s="216"/>
      <c r="BD577" s="216"/>
      <c r="BE577" s="216"/>
      <c r="BF577" s="216"/>
      <c r="BG577" s="216"/>
      <c r="BH577" s="216"/>
      <c r="BI577" s="216"/>
      <c r="BJ577" s="216"/>
    </row>
    <row r="578" spans="1:63" s="112" customFormat="1" ht="15" customHeight="1">
      <c r="A578" s="201"/>
      <c r="B578" s="201"/>
      <c r="C578" s="201"/>
      <c r="D578" s="244" t="s">
        <v>289</v>
      </c>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4"/>
      <c r="AI578" s="244"/>
      <c r="AJ578" s="244"/>
      <c r="AK578" s="244"/>
      <c r="AL578" s="244"/>
      <c r="AM578" s="244"/>
      <c r="AN578" s="244"/>
      <c r="AO578" s="244"/>
      <c r="AP578" s="244"/>
      <c r="AQ578" s="244"/>
      <c r="AR578" s="244"/>
      <c r="AS578" s="271"/>
      <c r="AT578" s="272" t="s">
        <v>290</v>
      </c>
      <c r="AU578" s="272"/>
      <c r="AV578" s="272"/>
      <c r="AW578" s="272"/>
      <c r="AX578" s="272"/>
      <c r="AY578" s="272"/>
      <c r="AZ578" s="272"/>
      <c r="BA578" s="272"/>
      <c r="BB578" s="201"/>
      <c r="BC578" s="201"/>
      <c r="BD578" s="201"/>
      <c r="BE578" s="201"/>
      <c r="BF578" s="201"/>
      <c r="BG578" s="201"/>
      <c r="BH578" s="201"/>
      <c r="BI578" s="201"/>
      <c r="BJ578" s="201"/>
    </row>
    <row r="579" spans="1:63" s="112" customFormat="1" ht="15" customHeight="1">
      <c r="A579" s="201"/>
      <c r="B579" s="201"/>
      <c r="C579" s="201"/>
      <c r="D579" s="1672" t="s">
        <v>291</v>
      </c>
      <c r="E579" s="1672"/>
      <c r="F579" s="1672"/>
      <c r="G579" s="1672"/>
      <c r="H579" s="1672"/>
      <c r="I579" s="1672"/>
      <c r="J579" s="1672"/>
      <c r="K579" s="1672"/>
      <c r="L579" s="1672"/>
      <c r="M579" s="1672"/>
      <c r="N579" s="1672"/>
      <c r="O579" s="1672"/>
      <c r="P579" s="1672"/>
      <c r="Q579" s="1672"/>
      <c r="R579" s="1672"/>
      <c r="S579" s="1672"/>
      <c r="T579" s="1672"/>
      <c r="U579" s="1672"/>
      <c r="V579" s="1672"/>
      <c r="W579" s="1672"/>
      <c r="X579" s="1672"/>
      <c r="Y579" s="1672"/>
      <c r="Z579" s="1672"/>
      <c r="AA579" s="1672"/>
      <c r="AB579" s="1672"/>
      <c r="AC579" s="1672"/>
      <c r="AD579" s="1672"/>
      <c r="AE579" s="1672"/>
      <c r="AF579" s="1672"/>
      <c r="AG579" s="1672"/>
      <c r="AH579" s="1672"/>
      <c r="AI579" s="1672"/>
      <c r="AJ579" s="1672"/>
      <c r="AK579" s="1672"/>
      <c r="AL579" s="1672"/>
      <c r="AM579" s="1672"/>
      <c r="AN579" s="1672"/>
      <c r="AO579" s="1672"/>
      <c r="AP579" s="1672"/>
      <c r="AQ579" s="1672"/>
      <c r="AR579" s="1672"/>
      <c r="AS579" s="1673"/>
      <c r="AT579" s="272"/>
      <c r="AU579" s="272"/>
      <c r="AV579" s="272"/>
      <c r="AW579" s="272"/>
      <c r="AX579" s="272"/>
      <c r="AY579" s="272"/>
      <c r="AZ579" s="272"/>
      <c r="BA579" s="272"/>
      <c r="BB579" s="201"/>
      <c r="BC579" s="201"/>
      <c r="BD579" s="201"/>
      <c r="BE579" s="201"/>
      <c r="BF579" s="201"/>
      <c r="BG579" s="201"/>
      <c r="BH579" s="201"/>
      <c r="BI579" s="201"/>
      <c r="BJ579" s="201"/>
    </row>
    <row r="580" spans="1:63" s="112" customFormat="1" ht="15" customHeight="1">
      <c r="A580" s="201"/>
      <c r="B580" s="201"/>
      <c r="C580" s="201"/>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c r="AA580" s="220"/>
      <c r="AB580" s="220"/>
      <c r="AC580" s="220"/>
      <c r="AD580" s="220"/>
      <c r="AE580" s="220"/>
      <c r="AF580" s="220"/>
      <c r="AG580" s="220"/>
      <c r="AH580" s="220"/>
      <c r="AI580" s="220"/>
      <c r="AJ580" s="220"/>
      <c r="AK580" s="220"/>
      <c r="AL580" s="220"/>
      <c r="AM580" s="220"/>
      <c r="AN580" s="220"/>
      <c r="AO580" s="220"/>
      <c r="AP580" s="220"/>
      <c r="AQ580" s="220"/>
      <c r="AR580" s="220"/>
      <c r="AS580" s="221"/>
      <c r="AT580" s="265">
        <v>1</v>
      </c>
      <c r="AU580" s="266"/>
      <c r="AV580" s="266"/>
      <c r="AW580" s="266"/>
      <c r="AX580" s="266"/>
      <c r="AY580" s="267"/>
      <c r="AZ580" s="275" t="s">
        <v>292</v>
      </c>
      <c r="BA580" s="276"/>
      <c r="BB580" s="201"/>
      <c r="BC580" s="201"/>
      <c r="BD580" s="201"/>
      <c r="BE580" s="201"/>
      <c r="BF580" s="201"/>
      <c r="BG580" s="201"/>
      <c r="BH580" s="201"/>
      <c r="BI580" s="201"/>
      <c r="BJ580" s="201"/>
    </row>
    <row r="581" spans="1:63" s="112" customFormat="1" ht="15" customHeight="1">
      <c r="A581" s="201"/>
      <c r="B581" s="201"/>
      <c r="C581" s="201"/>
      <c r="D581" s="201"/>
      <c r="E581" s="201"/>
      <c r="F581" s="201"/>
      <c r="G581" s="201"/>
      <c r="H581" s="201"/>
      <c r="I581" s="201"/>
      <c r="J581" s="201"/>
      <c r="K581" s="201"/>
      <c r="L581" s="201"/>
      <c r="M581" s="201"/>
      <c r="N581" s="201"/>
      <c r="O581" s="201"/>
      <c r="P581" s="201"/>
      <c r="Q581" s="201"/>
      <c r="R581" s="201"/>
      <c r="S581" s="201"/>
      <c r="T581" s="201"/>
      <c r="U581" s="201"/>
      <c r="V581" s="201"/>
      <c r="W581" s="201"/>
      <c r="X581" s="201"/>
      <c r="Y581" s="201"/>
      <c r="Z581" s="201"/>
      <c r="AA581" s="201"/>
      <c r="AB581" s="201"/>
      <c r="AC581" s="201"/>
      <c r="AD581" s="201"/>
      <c r="AE581" s="201"/>
      <c r="AF581" s="201"/>
      <c r="AG581" s="201"/>
      <c r="AH581" s="201"/>
      <c r="AI581" s="201"/>
      <c r="AJ581" s="201"/>
      <c r="AK581" s="201"/>
      <c r="AL581" s="201"/>
      <c r="AM581" s="201"/>
      <c r="AN581" s="201"/>
      <c r="AO581" s="201"/>
      <c r="AP581" s="201"/>
      <c r="AQ581" s="201"/>
      <c r="AR581" s="201"/>
      <c r="AS581" s="201"/>
      <c r="AT581" s="268"/>
      <c r="AU581" s="269"/>
      <c r="AV581" s="269"/>
      <c r="AW581" s="269"/>
      <c r="AX581" s="269"/>
      <c r="AY581" s="270"/>
      <c r="AZ581" s="277"/>
      <c r="BA581" s="278"/>
      <c r="BB581" s="201"/>
      <c r="BC581" s="201"/>
      <c r="BD581" s="201"/>
      <c r="BE581" s="201"/>
      <c r="BF581" s="201"/>
      <c r="BG581" s="201"/>
      <c r="BH581" s="201"/>
      <c r="BI581" s="201"/>
      <c r="BJ581" s="201"/>
    </row>
    <row r="582" spans="1:63" s="133" customFormat="1" ht="15" customHeight="1">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22"/>
      <c r="AM582" s="222"/>
      <c r="AN582" s="222"/>
      <c r="AO582" s="222"/>
      <c r="AP582" s="222"/>
      <c r="AQ582" s="222"/>
      <c r="AR582" s="222"/>
      <c r="AS582" s="222"/>
      <c r="AT582" s="223"/>
      <c r="AU582" s="223"/>
      <c r="AV582" s="223"/>
      <c r="AW582" s="223"/>
      <c r="AX582" s="223"/>
      <c r="AY582" s="223"/>
      <c r="AZ582" s="223"/>
      <c r="BA582" s="223"/>
      <c r="BB582" s="204"/>
      <c r="BC582" s="204"/>
      <c r="BD582" s="204"/>
      <c r="BE582" s="204"/>
      <c r="BF582" s="204"/>
      <c r="BG582" s="204"/>
      <c r="BH582" s="204"/>
      <c r="BI582" s="204"/>
      <c r="BJ582" s="204"/>
    </row>
    <row r="583" spans="1:63" s="112" customFormat="1" ht="14.25" customHeight="1">
      <c r="A583" s="201"/>
      <c r="B583" s="193" t="s">
        <v>339</v>
      </c>
      <c r="C583" s="201"/>
      <c r="AS583" s="153"/>
      <c r="AT583" s="224"/>
      <c r="AU583" s="224"/>
      <c r="AV583" s="224"/>
      <c r="AW583" s="224"/>
      <c r="AX583" s="224"/>
      <c r="AY583" s="74"/>
      <c r="AZ583" s="74"/>
      <c r="BA583" s="208"/>
      <c r="BB583" s="208"/>
      <c r="BC583" s="208"/>
      <c r="BD583" s="208"/>
      <c r="BE583" s="208"/>
      <c r="BF583" s="208"/>
      <c r="BG583" s="208"/>
      <c r="BH583" s="208"/>
      <c r="BI583" s="201"/>
      <c r="BJ583" s="201"/>
    </row>
    <row r="584" spans="1:63" s="92" customFormat="1" ht="15" customHeight="1">
      <c r="A584" s="193"/>
      <c r="B584" s="193"/>
      <c r="C584" s="193"/>
      <c r="D584" s="279" t="s">
        <v>293</v>
      </c>
      <c r="E584" s="280"/>
      <c r="F584" s="280"/>
      <c r="G584" s="280"/>
      <c r="H584" s="280"/>
      <c r="I584" s="280"/>
      <c r="J584" s="280"/>
      <c r="K584" s="280"/>
      <c r="L584" s="280"/>
      <c r="M584" s="280"/>
      <c r="N584" s="280"/>
      <c r="O584" s="280"/>
      <c r="P584" s="280"/>
      <c r="Q584" s="280"/>
      <c r="R584" s="280"/>
      <c r="S584" s="280"/>
      <c r="T584" s="280"/>
      <c r="U584" s="280"/>
      <c r="V584" s="280"/>
      <c r="W584" s="281"/>
      <c r="X584" s="279" t="s">
        <v>294</v>
      </c>
      <c r="Y584" s="280"/>
      <c r="Z584" s="280"/>
      <c r="AA584" s="280"/>
      <c r="AB584" s="280"/>
      <c r="AC584" s="280"/>
      <c r="AD584" s="281"/>
      <c r="AE584" s="279" t="s">
        <v>295</v>
      </c>
      <c r="AF584" s="280"/>
      <c r="AG584" s="280"/>
      <c r="AH584" s="280"/>
      <c r="AI584" s="280"/>
      <c r="AJ584" s="280"/>
      <c r="AK584" s="280"/>
      <c r="AL584" s="281"/>
      <c r="AM584" s="279" t="s">
        <v>288</v>
      </c>
      <c r="AN584" s="280"/>
      <c r="AO584" s="280"/>
      <c r="AP584" s="280"/>
      <c r="AQ584" s="280"/>
      <c r="AR584" s="280"/>
      <c r="AS584" s="281"/>
      <c r="AT584" s="193"/>
      <c r="AU584" s="193"/>
      <c r="AV584" s="193"/>
      <c r="AW584" s="199"/>
      <c r="AX584" s="217"/>
      <c r="AY584" s="217"/>
      <c r="AZ584" s="217"/>
      <c r="BA584" s="217"/>
      <c r="BB584" s="217"/>
      <c r="BC584" s="217"/>
      <c r="BD584" s="199"/>
      <c r="BE584" s="199"/>
      <c r="BF584" s="199"/>
      <c r="BG584" s="199"/>
      <c r="BH584" s="199"/>
      <c r="BI584" s="193"/>
      <c r="BJ584" s="193"/>
    </row>
    <row r="585" spans="1:63" s="115" customFormat="1" ht="15" customHeight="1">
      <c r="A585" s="193"/>
      <c r="B585" s="193"/>
      <c r="C585" s="193"/>
      <c r="D585" s="282"/>
      <c r="E585" s="283"/>
      <c r="F585" s="283"/>
      <c r="G585" s="283"/>
      <c r="H585" s="283"/>
      <c r="I585" s="283"/>
      <c r="J585" s="283"/>
      <c r="K585" s="283"/>
      <c r="L585" s="283"/>
      <c r="M585" s="283"/>
      <c r="N585" s="283"/>
      <c r="O585" s="283"/>
      <c r="P585" s="283"/>
      <c r="Q585" s="283"/>
      <c r="R585" s="283"/>
      <c r="S585" s="283"/>
      <c r="T585" s="283"/>
      <c r="U585" s="283"/>
      <c r="V585" s="283"/>
      <c r="W585" s="284"/>
      <c r="X585" s="282"/>
      <c r="Y585" s="283"/>
      <c r="Z585" s="283"/>
      <c r="AA585" s="283"/>
      <c r="AB585" s="283"/>
      <c r="AC585" s="283"/>
      <c r="AD585" s="284"/>
      <c r="AE585" s="282"/>
      <c r="AF585" s="283"/>
      <c r="AG585" s="283"/>
      <c r="AH585" s="283"/>
      <c r="AI585" s="283"/>
      <c r="AJ585" s="283"/>
      <c r="AK585" s="283"/>
      <c r="AL585" s="284"/>
      <c r="AM585" s="282"/>
      <c r="AN585" s="283"/>
      <c r="AO585" s="283"/>
      <c r="AP585" s="283"/>
      <c r="AQ585" s="283"/>
      <c r="AR585" s="283"/>
      <c r="AS585" s="284"/>
      <c r="AT585" s="193"/>
      <c r="AU585" s="193"/>
      <c r="AV585" s="193"/>
      <c r="AW585" s="193"/>
      <c r="AX585" s="217"/>
      <c r="AY585" s="217"/>
      <c r="AZ585" s="217"/>
      <c r="BA585" s="217"/>
      <c r="BB585" s="217"/>
      <c r="BC585" s="217"/>
      <c r="BD585" s="199"/>
      <c r="BE585" s="199"/>
      <c r="BF585" s="199"/>
      <c r="BG585" s="199"/>
      <c r="BH585" s="199"/>
      <c r="BI585" s="193"/>
      <c r="BJ585" s="193"/>
    </row>
    <row r="586" spans="1:63" s="115" customFormat="1" ht="27.75" customHeight="1">
      <c r="A586" s="193"/>
      <c r="B586" s="193"/>
      <c r="C586" s="193"/>
      <c r="D586" s="285"/>
      <c r="E586" s="286"/>
      <c r="F586" s="286"/>
      <c r="G586" s="286"/>
      <c r="H586" s="286"/>
      <c r="I586" s="286"/>
      <c r="J586" s="286"/>
      <c r="K586" s="286"/>
      <c r="L586" s="286"/>
      <c r="M586" s="286"/>
      <c r="N586" s="286"/>
      <c r="O586" s="286"/>
      <c r="P586" s="286"/>
      <c r="Q586" s="286"/>
      <c r="R586" s="286"/>
      <c r="S586" s="286"/>
      <c r="T586" s="286"/>
      <c r="U586" s="286"/>
      <c r="V586" s="286"/>
      <c r="W586" s="287"/>
      <c r="X586" s="285"/>
      <c r="Y586" s="286"/>
      <c r="Z586" s="286"/>
      <c r="AA586" s="286"/>
      <c r="AB586" s="286"/>
      <c r="AC586" s="286"/>
      <c r="AD586" s="287"/>
      <c r="AE586" s="285"/>
      <c r="AF586" s="286"/>
      <c r="AG586" s="286"/>
      <c r="AH586" s="286"/>
      <c r="AI586" s="286"/>
      <c r="AJ586" s="286"/>
      <c r="AK586" s="286"/>
      <c r="AL586" s="287"/>
      <c r="AM586" s="285"/>
      <c r="AN586" s="286"/>
      <c r="AO586" s="286"/>
      <c r="AP586" s="286"/>
      <c r="AQ586" s="286"/>
      <c r="AR586" s="286"/>
      <c r="AS586" s="287"/>
      <c r="AT586" s="193"/>
      <c r="AU586" s="193"/>
      <c r="AV586" s="193"/>
      <c r="AW586" s="193"/>
      <c r="AX586" s="217"/>
      <c r="AY586" s="217"/>
      <c r="AZ586" s="217"/>
      <c r="BA586" s="217"/>
      <c r="BB586" s="217"/>
      <c r="BC586" s="217"/>
      <c r="BD586" s="199"/>
      <c r="BE586" s="199"/>
      <c r="BF586" s="199"/>
      <c r="BG586" s="199"/>
      <c r="BH586" s="199"/>
      <c r="BI586" s="199"/>
      <c r="BJ586" s="193"/>
    </row>
    <row r="587" spans="1:63" s="148" customFormat="1" ht="15" customHeight="1">
      <c r="A587" s="216"/>
      <c r="B587" s="216"/>
      <c r="C587" s="216"/>
      <c r="D587" s="1650" t="s">
        <v>389</v>
      </c>
      <c r="E587" s="1651"/>
      <c r="F587" s="1651"/>
      <c r="G587" s="1651"/>
      <c r="H587" s="1651"/>
      <c r="I587" s="1651"/>
      <c r="J587" s="1651"/>
      <c r="K587" s="1651"/>
      <c r="L587" s="1651"/>
      <c r="M587" s="1651"/>
      <c r="N587" s="1651"/>
      <c r="O587" s="1651"/>
      <c r="P587" s="1651"/>
      <c r="Q587" s="1651"/>
      <c r="R587" s="1651"/>
      <c r="S587" s="1651"/>
      <c r="T587" s="1651"/>
      <c r="U587" s="1651"/>
      <c r="V587" s="1651"/>
      <c r="W587" s="1651"/>
      <c r="X587" s="1654">
        <v>2</v>
      </c>
      <c r="Y587" s="1655"/>
      <c r="Z587" s="1655"/>
      <c r="AA587" s="1655"/>
      <c r="AB587" s="1656"/>
      <c r="AC587" s="240" t="s">
        <v>292</v>
      </c>
      <c r="AD587" s="241"/>
      <c r="AE587" s="1660" t="s">
        <v>388</v>
      </c>
      <c r="AF587" s="1661"/>
      <c r="AG587" s="1661"/>
      <c r="AH587" s="1661"/>
      <c r="AI587" s="1661"/>
      <c r="AJ587" s="1661"/>
      <c r="AK587" s="1661"/>
      <c r="AL587" s="1662"/>
      <c r="AM587" s="226"/>
      <c r="AN587" s="227"/>
      <c r="AO587" s="227"/>
      <c r="AP587" s="227"/>
      <c r="AQ587" s="227"/>
      <c r="AR587" s="227"/>
      <c r="AS587" s="228"/>
      <c r="AT587" s="261" t="s">
        <v>290</v>
      </c>
      <c r="AU587" s="262"/>
      <c r="AV587" s="262"/>
      <c r="AW587" s="262"/>
      <c r="AX587" s="262"/>
      <c r="AY587" s="262"/>
      <c r="AZ587" s="241"/>
      <c r="BA587" s="160"/>
      <c r="BB587" s="216"/>
      <c r="BC587" s="216"/>
      <c r="BD587" s="216"/>
      <c r="BE587" s="216"/>
      <c r="BF587" s="218"/>
      <c r="BG587" s="218"/>
      <c r="BH587" s="218"/>
      <c r="BI587" s="216"/>
      <c r="BJ587" s="216"/>
    </row>
    <row r="588" spans="1:63" s="148" customFormat="1" ht="15" customHeight="1">
      <c r="A588" s="216"/>
      <c r="B588" s="216"/>
      <c r="C588" s="216"/>
      <c r="D588" s="1652"/>
      <c r="E588" s="1653"/>
      <c r="F588" s="1653"/>
      <c r="G588" s="1653"/>
      <c r="H588" s="1653"/>
      <c r="I588" s="1653"/>
      <c r="J588" s="1653"/>
      <c r="K588" s="1653"/>
      <c r="L588" s="1653"/>
      <c r="M588" s="1653"/>
      <c r="N588" s="1653"/>
      <c r="O588" s="1653"/>
      <c r="P588" s="1653"/>
      <c r="Q588" s="1653"/>
      <c r="R588" s="1653"/>
      <c r="S588" s="1653"/>
      <c r="T588" s="1653"/>
      <c r="U588" s="1653"/>
      <c r="V588" s="1653"/>
      <c r="W588" s="1653"/>
      <c r="X588" s="1657"/>
      <c r="Y588" s="1658"/>
      <c r="Z588" s="1658"/>
      <c r="AA588" s="1658"/>
      <c r="AB588" s="1659"/>
      <c r="AC588" s="242"/>
      <c r="AD588" s="243"/>
      <c r="AE588" s="1663"/>
      <c r="AF588" s="1664"/>
      <c r="AG588" s="1664"/>
      <c r="AH588" s="1664"/>
      <c r="AI588" s="1664"/>
      <c r="AJ588" s="1664"/>
      <c r="AK588" s="1664"/>
      <c r="AL588" s="1665"/>
      <c r="AM588" s="229"/>
      <c r="AN588" s="230"/>
      <c r="AO588" s="230"/>
      <c r="AP588" s="230"/>
      <c r="AQ588" s="230"/>
      <c r="AR588" s="230"/>
      <c r="AS588" s="231"/>
      <c r="AT588" s="263"/>
      <c r="AU588" s="264"/>
      <c r="AV588" s="264"/>
      <c r="AW588" s="264"/>
      <c r="AX588" s="264"/>
      <c r="AY588" s="264"/>
      <c r="AZ588" s="243"/>
      <c r="BA588" s="160"/>
      <c r="BB588" s="216"/>
      <c r="BC588" s="216"/>
      <c r="BD588" s="216"/>
      <c r="BE588" s="216"/>
      <c r="BF588" s="218"/>
      <c r="BG588" s="218"/>
      <c r="BH588" s="218"/>
      <c r="BI588" s="218"/>
      <c r="BJ588" s="216"/>
    </row>
    <row r="589" spans="1:63" s="148" customFormat="1" ht="15" customHeight="1">
      <c r="A589" s="216"/>
      <c r="B589" s="216"/>
      <c r="C589" s="216"/>
      <c r="D589" s="245"/>
      <c r="E589" s="246"/>
      <c r="F589" s="246"/>
      <c r="G589" s="246"/>
      <c r="H589" s="246"/>
      <c r="I589" s="246"/>
      <c r="J589" s="246"/>
      <c r="K589" s="246"/>
      <c r="L589" s="246"/>
      <c r="M589" s="246"/>
      <c r="N589" s="246"/>
      <c r="O589" s="246"/>
      <c r="P589" s="246"/>
      <c r="Q589" s="246"/>
      <c r="R589" s="246"/>
      <c r="S589" s="246"/>
      <c r="T589" s="246"/>
      <c r="U589" s="246"/>
      <c r="V589" s="246"/>
      <c r="W589" s="246"/>
      <c r="X589" s="249"/>
      <c r="Y589" s="250"/>
      <c r="Z589" s="250"/>
      <c r="AA589" s="250"/>
      <c r="AB589" s="251"/>
      <c r="AC589" s="240" t="s">
        <v>292</v>
      </c>
      <c r="AD589" s="241"/>
      <c r="AE589" s="255"/>
      <c r="AF589" s="256"/>
      <c r="AG589" s="256"/>
      <c r="AH589" s="256"/>
      <c r="AI589" s="256"/>
      <c r="AJ589" s="256"/>
      <c r="AK589" s="256"/>
      <c r="AL589" s="257"/>
      <c r="AM589" s="226"/>
      <c r="AN589" s="227"/>
      <c r="AO589" s="227"/>
      <c r="AP589" s="227"/>
      <c r="AQ589" s="227"/>
      <c r="AR589" s="227"/>
      <c r="AS589" s="228"/>
      <c r="AT589" s="1666">
        <f>SUM(X587:AB590)</f>
        <v>2</v>
      </c>
      <c r="AU589" s="1667"/>
      <c r="AV589" s="1667"/>
      <c r="AW589" s="1667"/>
      <c r="AX589" s="1668"/>
      <c r="AY589" s="240" t="s">
        <v>292</v>
      </c>
      <c r="AZ589" s="241"/>
      <c r="BA589" s="165"/>
      <c r="BB589" s="216"/>
      <c r="BC589" s="216"/>
      <c r="BD589" s="216"/>
      <c r="BE589" s="216"/>
      <c r="BF589" s="218"/>
      <c r="BG589" s="218"/>
      <c r="BH589" s="218"/>
      <c r="BI589" s="218"/>
      <c r="BJ589" s="218"/>
      <c r="BK589" s="161"/>
    </row>
    <row r="590" spans="1:63" s="148" customFormat="1" ht="15" customHeight="1">
      <c r="A590" s="216"/>
      <c r="B590" s="216"/>
      <c r="C590" s="216"/>
      <c r="D590" s="247"/>
      <c r="E590" s="248"/>
      <c r="F590" s="248"/>
      <c r="G590" s="248"/>
      <c r="H590" s="248"/>
      <c r="I590" s="248"/>
      <c r="J590" s="248"/>
      <c r="K590" s="248"/>
      <c r="L590" s="248"/>
      <c r="M590" s="248"/>
      <c r="N590" s="248"/>
      <c r="O590" s="248"/>
      <c r="P590" s="248"/>
      <c r="Q590" s="248"/>
      <c r="R590" s="248"/>
      <c r="S590" s="248"/>
      <c r="T590" s="248"/>
      <c r="U590" s="248"/>
      <c r="V590" s="248"/>
      <c r="W590" s="248"/>
      <c r="X590" s="252"/>
      <c r="Y590" s="253"/>
      <c r="Z590" s="253"/>
      <c r="AA590" s="253"/>
      <c r="AB590" s="254"/>
      <c r="AC590" s="242"/>
      <c r="AD590" s="243"/>
      <c r="AE590" s="258"/>
      <c r="AF590" s="259"/>
      <c r="AG590" s="259"/>
      <c r="AH590" s="259"/>
      <c r="AI590" s="259"/>
      <c r="AJ590" s="259"/>
      <c r="AK590" s="259"/>
      <c r="AL590" s="260"/>
      <c r="AM590" s="229"/>
      <c r="AN590" s="230"/>
      <c r="AO590" s="230"/>
      <c r="AP590" s="230"/>
      <c r="AQ590" s="230"/>
      <c r="AR590" s="230"/>
      <c r="AS590" s="231"/>
      <c r="AT590" s="1669"/>
      <c r="AU590" s="1670"/>
      <c r="AV590" s="1670"/>
      <c r="AW590" s="1670"/>
      <c r="AX590" s="1671"/>
      <c r="AY590" s="242"/>
      <c r="AZ590" s="243"/>
      <c r="BB590" s="216"/>
      <c r="BC590" s="216"/>
      <c r="BD590" s="216"/>
      <c r="BE590" s="216"/>
      <c r="BF590" s="218"/>
      <c r="BG590" s="218"/>
      <c r="BH590" s="218"/>
      <c r="BI590" s="218"/>
      <c r="BJ590" s="218"/>
      <c r="BK590" s="161"/>
    </row>
    <row r="591" spans="1:63" s="193" customFormat="1" ht="15" customHeight="1">
      <c r="D591" s="1675" t="s">
        <v>289</v>
      </c>
      <c r="E591" s="1675"/>
      <c r="F591" s="1675"/>
      <c r="G591" s="1675"/>
      <c r="H591" s="1675"/>
      <c r="I591" s="1675"/>
      <c r="J591" s="1675"/>
      <c r="K591" s="1675"/>
      <c r="L591" s="1675"/>
      <c r="M591" s="1675"/>
      <c r="N591" s="1675"/>
      <c r="O591" s="1675"/>
      <c r="P591" s="1675"/>
      <c r="Q591" s="1675"/>
      <c r="R591" s="1675"/>
      <c r="S591" s="1675"/>
      <c r="T591" s="1675"/>
      <c r="U591" s="1675"/>
      <c r="V591" s="1675"/>
      <c r="W591" s="1675"/>
      <c r="X591" s="1675"/>
      <c r="Y591" s="1675"/>
      <c r="Z591" s="1675"/>
      <c r="AA591" s="1675"/>
      <c r="AB591" s="1675"/>
      <c r="AC591" s="1675"/>
      <c r="AD591" s="1675"/>
      <c r="AE591" s="1675"/>
      <c r="AF591" s="1675"/>
      <c r="AG591" s="1675"/>
      <c r="AH591" s="1675"/>
      <c r="AI591" s="1675"/>
      <c r="AJ591" s="1675"/>
      <c r="AK591" s="1675"/>
      <c r="AL591" s="1675"/>
      <c r="AM591" s="1675"/>
      <c r="AN591" s="1675"/>
      <c r="AO591" s="1675"/>
      <c r="AP591" s="1675"/>
      <c r="AQ591" s="1675"/>
      <c r="AR591" s="1675"/>
      <c r="AS591" s="1675"/>
      <c r="AT591" s="1675"/>
      <c r="AU591" s="1675"/>
      <c r="AV591" s="1675"/>
      <c r="AW591" s="1675"/>
      <c r="AX591" s="1675"/>
      <c r="AY591" s="1675"/>
      <c r="AZ591" s="1675"/>
      <c r="BA591" s="219"/>
      <c r="BB591" s="219"/>
      <c r="BC591" s="219"/>
      <c r="BD591" s="219"/>
      <c r="BE591" s="219"/>
      <c r="BF591" s="219"/>
      <c r="BG591" s="219"/>
      <c r="BH591" s="219"/>
    </row>
    <row r="592" spans="1:63" s="193" customFormat="1" ht="15" customHeight="1">
      <c r="D592" s="1641" t="s">
        <v>296</v>
      </c>
      <c r="E592" s="1641"/>
      <c r="F592" s="1641"/>
      <c r="G592" s="1641"/>
      <c r="H592" s="1641"/>
      <c r="I592" s="1641"/>
      <c r="J592" s="1641"/>
      <c r="K592" s="1641"/>
      <c r="L592" s="1641"/>
      <c r="M592" s="1641"/>
      <c r="N592" s="1641"/>
      <c r="O592" s="1641"/>
      <c r="P592" s="1641"/>
      <c r="Q592" s="1641"/>
      <c r="R592" s="1641"/>
      <c r="S592" s="1641"/>
      <c r="T592" s="1641"/>
      <c r="U592" s="1641"/>
      <c r="V592" s="1641"/>
      <c r="W592" s="1641"/>
      <c r="X592" s="1641"/>
      <c r="Y592" s="1641"/>
      <c r="Z592" s="1641"/>
      <c r="AA592" s="1641"/>
      <c r="AB592" s="1641"/>
      <c r="AC592" s="1641"/>
      <c r="AD592" s="1641"/>
      <c r="AE592" s="1641"/>
      <c r="AF592" s="1641"/>
      <c r="AG592" s="1641"/>
      <c r="AH592" s="1641"/>
      <c r="AI592" s="1641"/>
      <c r="AJ592" s="1641"/>
      <c r="AK592" s="1641"/>
      <c r="AL592" s="1641"/>
      <c r="AM592" s="1641"/>
      <c r="AN592" s="1641"/>
      <c r="AO592" s="1641"/>
      <c r="AP592" s="1641"/>
      <c r="AQ592" s="1641"/>
      <c r="AR592" s="1641"/>
      <c r="AS592" s="1641"/>
      <c r="AT592" s="1641"/>
      <c r="AU592" s="1641"/>
      <c r="AV592" s="1641"/>
      <c r="AW592" s="1641"/>
      <c r="AX592" s="1641"/>
      <c r="AY592" s="1641"/>
      <c r="AZ592" s="1641"/>
      <c r="BA592" s="219"/>
      <c r="BB592" s="219"/>
      <c r="BC592" s="219"/>
      <c r="BD592" s="219"/>
      <c r="BE592" s="219"/>
      <c r="BF592" s="219"/>
      <c r="BG592" s="219"/>
      <c r="BH592" s="219"/>
    </row>
    <row r="593" spans="1:61" s="204" customFormat="1" ht="15" customHeight="1">
      <c r="AL593" s="222"/>
      <c r="AM593" s="222"/>
      <c r="AN593" s="222"/>
      <c r="AO593" s="222"/>
      <c r="AP593" s="222"/>
      <c r="AQ593" s="222"/>
      <c r="AR593" s="222"/>
      <c r="AS593" s="222"/>
      <c r="AT593" s="222"/>
      <c r="AU593" s="222"/>
      <c r="AV593" s="222"/>
      <c r="AW593" s="222"/>
      <c r="AX593" s="222"/>
      <c r="AY593" s="222"/>
      <c r="AZ593" s="222"/>
      <c r="BA593" s="222"/>
    </row>
    <row r="594" spans="1:61" s="193" customFormat="1" ht="15" customHeight="1">
      <c r="D594" s="193" t="s">
        <v>297</v>
      </c>
    </row>
    <row r="595" spans="1:61" s="193" customFormat="1" ht="15" customHeight="1">
      <c r="G595" s="193" t="s">
        <v>298</v>
      </c>
    </row>
    <row r="596" spans="1:61" s="193" customFormat="1" ht="15" customHeight="1">
      <c r="D596" s="193" t="s">
        <v>299</v>
      </c>
      <c r="AD596" s="193" t="s">
        <v>300</v>
      </c>
    </row>
    <row r="597" spans="1:61" s="112" customFormat="1" ht="15" customHeight="1">
      <c r="A597" s="201"/>
      <c r="B597" s="201"/>
      <c r="C597" s="201"/>
      <c r="D597" s="238">
        <f>AZ285+AW208/160</f>
        <v>28.65</v>
      </c>
      <c r="E597" s="238"/>
      <c r="F597" s="238"/>
      <c r="G597" s="238"/>
      <c r="H597" s="238"/>
      <c r="I597" s="238"/>
      <c r="J597" s="238"/>
      <c r="K597" s="238"/>
      <c r="L597" s="238"/>
      <c r="M597" s="238"/>
      <c r="N597" s="238"/>
      <c r="O597" s="238"/>
      <c r="P597" s="238"/>
      <c r="Q597" s="238"/>
      <c r="R597" s="2"/>
      <c r="S597" s="2"/>
      <c r="T597" s="2"/>
      <c r="U597" s="239" t="str">
        <f>IF(D597&gt;=AD597,"≧","ー")</f>
        <v>≧</v>
      </c>
      <c r="V597" s="239"/>
      <c r="W597" s="239"/>
      <c r="X597" s="239"/>
      <c r="Y597" s="239"/>
      <c r="Z597" s="239"/>
      <c r="AA597" s="2"/>
      <c r="AB597" s="2"/>
      <c r="AC597" s="2"/>
      <c r="AD597" s="238">
        <v>26</v>
      </c>
      <c r="AE597" s="238"/>
      <c r="AF597" s="238"/>
      <c r="AG597" s="238"/>
      <c r="AH597" s="238"/>
      <c r="AI597" s="238"/>
      <c r="AJ597" s="238"/>
      <c r="AK597" s="238"/>
      <c r="AL597" s="238"/>
      <c r="AM597" s="238"/>
      <c r="AN597" s="238"/>
      <c r="AO597" s="238"/>
      <c r="AP597" s="238"/>
      <c r="AQ597" s="238"/>
      <c r="AR597" s="201"/>
      <c r="AS597" s="201"/>
      <c r="AT597" s="201"/>
      <c r="AU597" s="201"/>
      <c r="AV597" s="201"/>
      <c r="AW597" s="201"/>
      <c r="AX597" s="201"/>
      <c r="AY597" s="201"/>
      <c r="AZ597" s="201"/>
      <c r="BA597" s="201"/>
      <c r="BB597" s="201"/>
      <c r="BC597" s="201"/>
      <c r="BD597" s="201"/>
      <c r="BE597" s="201"/>
      <c r="BF597" s="201"/>
      <c r="BG597" s="201"/>
      <c r="BH597" s="201"/>
      <c r="BI597" s="201"/>
    </row>
    <row r="598" spans="1:61" s="112" customFormat="1" ht="15" customHeight="1">
      <c r="A598" s="201"/>
      <c r="B598" s="201"/>
      <c r="C598" s="201"/>
      <c r="D598" s="238"/>
      <c r="E598" s="238"/>
      <c r="F598" s="238"/>
      <c r="G598" s="238"/>
      <c r="H598" s="238"/>
      <c r="I598" s="238"/>
      <c r="J598" s="238"/>
      <c r="K598" s="238"/>
      <c r="L598" s="238"/>
      <c r="M598" s="238"/>
      <c r="N598" s="238"/>
      <c r="O598" s="238"/>
      <c r="P598" s="238"/>
      <c r="Q598" s="238"/>
      <c r="R598" s="2"/>
      <c r="S598" s="2"/>
      <c r="T598" s="2"/>
      <c r="U598" s="239"/>
      <c r="V598" s="239"/>
      <c r="W598" s="239"/>
      <c r="X598" s="239"/>
      <c r="Y598" s="239"/>
      <c r="Z598" s="239"/>
      <c r="AA598" s="2"/>
      <c r="AB598" s="2"/>
      <c r="AC598" s="2"/>
      <c r="AD598" s="238"/>
      <c r="AE598" s="238"/>
      <c r="AF598" s="238"/>
      <c r="AG598" s="238"/>
      <c r="AH598" s="238"/>
      <c r="AI598" s="238"/>
      <c r="AJ598" s="238"/>
      <c r="AK598" s="238"/>
      <c r="AL598" s="238"/>
      <c r="AM598" s="238"/>
      <c r="AN598" s="238"/>
      <c r="AO598" s="238"/>
      <c r="AP598" s="238"/>
      <c r="AQ598" s="238"/>
      <c r="AR598" s="201"/>
      <c r="AS598" s="201"/>
      <c r="AT598" s="201"/>
      <c r="AU598" s="201"/>
      <c r="AV598" s="201"/>
      <c r="AW598" s="201"/>
      <c r="AX598" s="201"/>
      <c r="AY598" s="201"/>
      <c r="AZ598" s="201"/>
      <c r="BA598" s="201"/>
      <c r="BB598" s="201"/>
      <c r="BC598" s="201"/>
      <c r="BD598" s="201"/>
      <c r="BE598" s="201"/>
      <c r="BF598" s="201"/>
      <c r="BG598" s="201"/>
      <c r="BH598" s="201"/>
      <c r="BI598" s="201"/>
    </row>
    <row r="599" spans="1:61" s="193" customFormat="1" ht="15" customHeight="1">
      <c r="D599" s="193" t="s">
        <v>301</v>
      </c>
      <c r="AD599" s="1674" t="s">
        <v>302</v>
      </c>
      <c r="AE599" s="1674"/>
      <c r="AF599" s="1674"/>
      <c r="AG599" s="1674"/>
      <c r="AH599" s="1674"/>
      <c r="AI599" s="1674"/>
      <c r="AJ599" s="1674"/>
      <c r="AK599" s="1674"/>
      <c r="AL599" s="1674"/>
      <c r="AM599" s="1674"/>
      <c r="AN599" s="1674"/>
      <c r="AO599" s="1674"/>
      <c r="AP599" s="1674"/>
      <c r="AQ599" s="1674"/>
      <c r="AR599" s="1674"/>
      <c r="AS599" s="1674"/>
      <c r="AT599" s="1674"/>
      <c r="AU599" s="1674"/>
      <c r="AV599" s="1674"/>
      <c r="AW599" s="1674"/>
      <c r="AX599" s="1674"/>
      <c r="AY599" s="1674"/>
      <c r="AZ599" s="1674"/>
      <c r="BA599" s="1674"/>
      <c r="BB599" s="1674"/>
      <c r="BC599" s="1674"/>
      <c r="BD599" s="1674"/>
      <c r="BE599" s="1674"/>
      <c r="BF599" s="1674"/>
    </row>
    <row r="600" spans="1:61" s="193" customFormat="1" ht="15" customHeight="1">
      <c r="D600" s="1641" t="s">
        <v>303</v>
      </c>
      <c r="E600" s="1641"/>
      <c r="F600" s="1641"/>
      <c r="G600" s="1641"/>
      <c r="H600" s="1641"/>
      <c r="I600" s="1641"/>
      <c r="J600" s="1641"/>
      <c r="K600" s="1641"/>
      <c r="L600" s="1641"/>
      <c r="M600" s="1641"/>
      <c r="N600" s="1641"/>
      <c r="O600" s="1641"/>
      <c r="P600" s="1641"/>
      <c r="Q600" s="1641"/>
      <c r="R600" s="1641"/>
      <c r="S600" s="1641"/>
      <c r="T600" s="1641"/>
      <c r="U600" s="1641"/>
      <c r="V600" s="1641"/>
      <c r="W600" s="1641"/>
      <c r="AD600" s="1641" t="s">
        <v>340</v>
      </c>
      <c r="AE600" s="1641"/>
      <c r="AF600" s="1641"/>
      <c r="AG600" s="1641"/>
      <c r="AH600" s="1641"/>
      <c r="AI600" s="1641"/>
      <c r="AJ600" s="1641"/>
      <c r="AK600" s="1641"/>
      <c r="AL600" s="1641"/>
      <c r="AM600" s="1641"/>
      <c r="AN600" s="1641"/>
      <c r="AO600" s="1641"/>
      <c r="AP600" s="1641"/>
      <c r="AQ600" s="1641"/>
      <c r="AR600" s="1641"/>
      <c r="AS600" s="1641"/>
      <c r="AT600" s="1641"/>
      <c r="AU600" s="1641"/>
      <c r="AV600" s="1641"/>
      <c r="AW600" s="1641"/>
      <c r="AX600" s="225"/>
      <c r="AY600" s="225"/>
      <c r="AZ600" s="225"/>
      <c r="BA600" s="225"/>
      <c r="BB600" s="225"/>
      <c r="BC600" s="225"/>
      <c r="BD600" s="225"/>
      <c r="BE600" s="225"/>
      <c r="BF600" s="225"/>
    </row>
    <row r="601" spans="1:61" s="112" customFormat="1" ht="15" customHeight="1">
      <c r="A601" s="201"/>
      <c r="B601" s="201"/>
      <c r="C601" s="201"/>
      <c r="D601" s="238">
        <v>14</v>
      </c>
      <c r="E601" s="238"/>
      <c r="F601" s="238"/>
      <c r="G601" s="238"/>
      <c r="H601" s="238"/>
      <c r="I601" s="238"/>
      <c r="J601" s="238"/>
      <c r="K601" s="238"/>
      <c r="L601" s="238"/>
      <c r="M601" s="238"/>
      <c r="N601" s="238"/>
      <c r="O601" s="238"/>
      <c r="P601" s="238"/>
      <c r="Q601" s="238"/>
      <c r="R601" s="2"/>
      <c r="S601" s="2"/>
      <c r="T601" s="2"/>
      <c r="U601" s="239" t="str">
        <f>IF(D601&gt;=AD601,"≧","ー")</f>
        <v>≧</v>
      </c>
      <c r="V601" s="239"/>
      <c r="W601" s="239"/>
      <c r="X601" s="239"/>
      <c r="Y601" s="239"/>
      <c r="Z601" s="239"/>
      <c r="AA601" s="2"/>
      <c r="AB601" s="2"/>
      <c r="AC601" s="2"/>
      <c r="AD601" s="238">
        <v>13</v>
      </c>
      <c r="AE601" s="238"/>
      <c r="AF601" s="238"/>
      <c r="AG601" s="238"/>
      <c r="AH601" s="238"/>
      <c r="AI601" s="238"/>
      <c r="AJ601" s="238"/>
      <c r="AK601" s="238"/>
      <c r="AL601" s="238"/>
      <c r="AM601" s="238"/>
      <c r="AN601" s="238"/>
      <c r="AO601" s="238"/>
      <c r="AP601" s="238"/>
      <c r="AQ601" s="238"/>
      <c r="AR601" s="201"/>
      <c r="AS601" s="201"/>
      <c r="AT601" s="1641"/>
      <c r="AU601" s="1641"/>
      <c r="AV601" s="1641"/>
      <c r="AW601" s="1641"/>
      <c r="AX601" s="1641"/>
      <c r="AY601" s="1641"/>
      <c r="AZ601" s="1641"/>
      <c r="BA601" s="1641"/>
      <c r="BB601" s="1641"/>
      <c r="BC601" s="1641"/>
      <c r="BD601" s="201"/>
      <c r="BE601" s="201"/>
      <c r="BF601" s="201"/>
      <c r="BG601" s="201"/>
      <c r="BH601" s="201"/>
      <c r="BI601" s="201"/>
    </row>
    <row r="602" spans="1:61" s="112" customFormat="1" ht="15" customHeight="1">
      <c r="A602" s="201"/>
      <c r="B602" s="201"/>
      <c r="C602" s="201"/>
      <c r="D602" s="238"/>
      <c r="E602" s="238"/>
      <c r="F602" s="238"/>
      <c r="G602" s="238"/>
      <c r="H602" s="238"/>
      <c r="I602" s="238"/>
      <c r="J602" s="238"/>
      <c r="K602" s="238"/>
      <c r="L602" s="238"/>
      <c r="M602" s="238"/>
      <c r="N602" s="238"/>
      <c r="O602" s="238"/>
      <c r="P602" s="238"/>
      <c r="Q602" s="238"/>
      <c r="R602" s="2"/>
      <c r="S602" s="2"/>
      <c r="T602" s="2"/>
      <c r="U602" s="239"/>
      <c r="V602" s="239"/>
      <c r="W602" s="239"/>
      <c r="X602" s="239"/>
      <c r="Y602" s="239"/>
      <c r="Z602" s="239"/>
      <c r="AA602" s="2"/>
      <c r="AB602" s="2"/>
      <c r="AC602" s="2"/>
      <c r="AD602" s="238"/>
      <c r="AE602" s="238"/>
      <c r="AF602" s="238"/>
      <c r="AG602" s="238"/>
      <c r="AH602" s="238"/>
      <c r="AI602" s="238"/>
      <c r="AJ602" s="238"/>
      <c r="AK602" s="238"/>
      <c r="AL602" s="238"/>
      <c r="AM602" s="238"/>
      <c r="AN602" s="238"/>
      <c r="AO602" s="238"/>
      <c r="AP602" s="238"/>
      <c r="AQ602" s="238"/>
      <c r="AR602" s="201"/>
      <c r="AS602" s="201"/>
      <c r="AT602" s="201"/>
      <c r="AU602" s="201"/>
      <c r="AV602" s="201"/>
      <c r="AW602" s="201"/>
      <c r="AX602" s="201"/>
      <c r="AY602" s="201"/>
      <c r="AZ602" s="201"/>
      <c r="BA602" s="201"/>
      <c r="BB602" s="201"/>
      <c r="BC602" s="201"/>
      <c r="BD602" s="201"/>
      <c r="BE602" s="201"/>
      <c r="BF602" s="201"/>
      <c r="BG602" s="201"/>
      <c r="BH602" s="201"/>
      <c r="BI602" s="201"/>
    </row>
    <row r="603" spans="1:61" s="201" customFormat="1" ht="15" customHeight="1"/>
    <row r="604" spans="1:61" s="193" customFormat="1" ht="20.25" customHeight="1">
      <c r="D604" s="193" t="s">
        <v>304</v>
      </c>
    </row>
    <row r="605" spans="1:61" s="112" customFormat="1" ht="28.5" customHeight="1">
      <c r="A605" s="201"/>
      <c r="B605" s="201"/>
      <c r="C605" s="201"/>
      <c r="E605" s="233"/>
      <c r="F605" s="233"/>
      <c r="G605" s="233"/>
      <c r="H605" s="233"/>
      <c r="I605" s="233"/>
      <c r="J605" s="233"/>
      <c r="K605" s="233"/>
      <c r="L605" s="233"/>
      <c r="M605" s="233"/>
      <c r="N605" s="233"/>
      <c r="O605" s="233"/>
      <c r="P605" s="233"/>
      <c r="Q605" s="233"/>
      <c r="R605" s="233"/>
      <c r="S605" s="233"/>
      <c r="T605" s="233"/>
      <c r="U605" s="233"/>
      <c r="V605" s="233"/>
      <c r="W605" s="233"/>
      <c r="X605" s="233"/>
      <c r="Y605" s="233"/>
      <c r="Z605" s="233"/>
      <c r="AA605" s="233"/>
      <c r="AB605" s="201"/>
      <c r="AC605" s="201"/>
      <c r="AD605" s="201"/>
      <c r="AE605" s="201"/>
      <c r="AF605" s="201"/>
      <c r="AG605" s="201"/>
      <c r="AH605" s="201"/>
      <c r="AI605" s="201"/>
      <c r="AJ605" s="201"/>
      <c r="AK605" s="201"/>
      <c r="AL605" s="201"/>
      <c r="AM605" s="201"/>
      <c r="AN605" s="201"/>
      <c r="AO605" s="201"/>
      <c r="AP605" s="201"/>
      <c r="AQ605" s="201"/>
      <c r="AR605" s="201"/>
      <c r="AS605" s="201"/>
      <c r="AT605" s="201"/>
      <c r="AU605" s="201"/>
      <c r="AV605" s="201"/>
      <c r="AW605" s="201"/>
      <c r="AX605" s="201"/>
      <c r="AY605" s="201"/>
      <c r="AZ605" s="201"/>
      <c r="BA605" s="201"/>
      <c r="BB605" s="201"/>
      <c r="BC605" s="201"/>
      <c r="BD605" s="201"/>
      <c r="BE605" s="201"/>
      <c r="BF605" s="201"/>
      <c r="BG605" s="201"/>
      <c r="BH605" s="201"/>
      <c r="BI605" s="201"/>
    </row>
    <row r="606" spans="1:61" s="115" customFormat="1" ht="34.5" customHeight="1">
      <c r="A606" s="193"/>
      <c r="B606" s="193"/>
      <c r="C606" s="193"/>
      <c r="D606" s="133" t="s">
        <v>341</v>
      </c>
      <c r="X606" s="193"/>
      <c r="Y606" s="193"/>
      <c r="Z606" s="193"/>
      <c r="AA606" s="193"/>
      <c r="AB606" s="193"/>
      <c r="AC606" s="193"/>
      <c r="AD606" s="193"/>
      <c r="AE606" s="234">
        <v>75000</v>
      </c>
      <c r="AF606" s="234"/>
      <c r="AG606" s="234"/>
      <c r="AH606" s="234"/>
      <c r="AI606" s="234"/>
      <c r="AJ606" s="234"/>
      <c r="AK606" s="234"/>
      <c r="AL606" s="234"/>
      <c r="AM606" s="115" t="s">
        <v>305</v>
      </c>
      <c r="AN606" s="193"/>
      <c r="AO606" s="193"/>
      <c r="AP606" s="193"/>
      <c r="AQ606" s="193"/>
      <c r="AR606" s="193"/>
      <c r="AS606" s="193"/>
      <c r="AT606" s="193"/>
      <c r="AU606" s="193"/>
      <c r="AV606" s="193"/>
      <c r="AW606" s="193"/>
      <c r="AX606" s="193"/>
      <c r="AY606" s="193"/>
      <c r="AZ606" s="193"/>
      <c r="BA606" s="193"/>
      <c r="BB606" s="193"/>
      <c r="BC606" s="193"/>
      <c r="BD606" s="193"/>
      <c r="BE606" s="193"/>
      <c r="BF606" s="193"/>
      <c r="BG606" s="193"/>
      <c r="BH606" s="193"/>
      <c r="BI606" s="193"/>
    </row>
    <row r="607" spans="1:61" s="115" customFormat="1" ht="15.75" customHeight="1">
      <c r="A607" s="193"/>
      <c r="B607" s="193"/>
      <c r="C607" s="193"/>
      <c r="E607" s="1641" t="s">
        <v>342</v>
      </c>
      <c r="F607" s="1641"/>
      <c r="G607" s="1641"/>
      <c r="H607" s="1641"/>
      <c r="I607" s="1641"/>
      <c r="J607" s="1641"/>
      <c r="K607" s="1641"/>
      <c r="L607" s="1641"/>
      <c r="M607" s="1641"/>
      <c r="N607" s="1641"/>
      <c r="O607" s="1641"/>
      <c r="P607" s="1641"/>
      <c r="Q607" s="1641"/>
      <c r="R607" s="1641"/>
      <c r="S607" s="1641"/>
      <c r="T607" s="1641"/>
      <c r="U607" s="1641"/>
      <c r="V607" s="1641"/>
      <c r="W607" s="1641"/>
      <c r="X607" s="1641"/>
      <c r="Y607" s="1641"/>
      <c r="Z607" s="1641"/>
      <c r="AA607" s="1641"/>
      <c r="AB607" s="1641"/>
      <c r="AC607" s="1641"/>
      <c r="AD607" s="1641"/>
      <c r="AE607" s="1641"/>
      <c r="AF607" s="1641"/>
      <c r="AG607" s="1641"/>
      <c r="AH607" s="1641"/>
      <c r="AI607" s="1641"/>
      <c r="AJ607" s="1641"/>
      <c r="AK607" s="1641"/>
      <c r="AL607" s="1641"/>
      <c r="AM607" s="1641"/>
      <c r="AN607" s="1641"/>
      <c r="AO607" s="1641"/>
      <c r="AP607" s="1641"/>
      <c r="AQ607" s="1641"/>
      <c r="AR607" s="1641"/>
      <c r="AS607" s="1641"/>
      <c r="AT607" s="1641"/>
      <c r="AU607" s="1641"/>
      <c r="AV607" s="1641"/>
      <c r="AW607" s="1641"/>
      <c r="AX607" s="1641"/>
      <c r="AY607" s="1641"/>
      <c r="AZ607" s="1641"/>
      <c r="BA607" s="1641"/>
      <c r="BB607" s="1641"/>
      <c r="BC607" s="1641"/>
      <c r="BD607" s="1641"/>
      <c r="BE607" s="1641"/>
      <c r="BF607" s="193"/>
      <c r="BG607" s="193"/>
      <c r="BH607" s="193"/>
      <c r="BI607" s="193"/>
    </row>
    <row r="608" spans="1:61" ht="15" customHeight="1">
      <c r="A608" s="70"/>
      <c r="B608" s="70"/>
      <c r="C608" s="70"/>
      <c r="G608" s="236" t="s">
        <v>306</v>
      </c>
      <c r="H608" s="236"/>
      <c r="I608" s="236"/>
      <c r="J608" s="236"/>
      <c r="K608" s="236"/>
      <c r="L608" s="236"/>
      <c r="M608" s="236"/>
      <c r="N608" s="236"/>
      <c r="O608" s="236"/>
      <c r="P608" s="236"/>
      <c r="Q608" s="236"/>
      <c r="R608" s="236"/>
    </row>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sheetData>
  <mergeCells count="1413">
    <mergeCell ref="E605:AA605"/>
    <mergeCell ref="AE606:AL606"/>
    <mergeCell ref="E607:BE607"/>
    <mergeCell ref="G608:R608"/>
    <mergeCell ref="AD599:BF599"/>
    <mergeCell ref="D600:W600"/>
    <mergeCell ref="AD600:AW600"/>
    <mergeCell ref="D601:Q602"/>
    <mergeCell ref="U601:Z602"/>
    <mergeCell ref="AD601:AQ602"/>
    <mergeCell ref="AT601:BC601"/>
    <mergeCell ref="AY589:AZ590"/>
    <mergeCell ref="D591:AZ591"/>
    <mergeCell ref="D592:AZ592"/>
    <mergeCell ref="D597:Q598"/>
    <mergeCell ref="U597:Z598"/>
    <mergeCell ref="AD597:AQ598"/>
    <mergeCell ref="D587:W588"/>
    <mergeCell ref="X587:AB588"/>
    <mergeCell ref="AC587:AD588"/>
    <mergeCell ref="AE587:AL588"/>
    <mergeCell ref="AT587:AZ588"/>
    <mergeCell ref="D589:W590"/>
    <mergeCell ref="X589:AB590"/>
    <mergeCell ref="AC589:AD590"/>
    <mergeCell ref="AE589:AL590"/>
    <mergeCell ref="AT589:AX590"/>
    <mergeCell ref="D578:AS578"/>
    <mergeCell ref="AT578:BA579"/>
    <mergeCell ref="D579:AS579"/>
    <mergeCell ref="AT580:AY581"/>
    <mergeCell ref="AZ580:BA581"/>
    <mergeCell ref="D584:W586"/>
    <mergeCell ref="X584:AD586"/>
    <mergeCell ref="AE584:AL586"/>
    <mergeCell ref="AM584:AS586"/>
    <mergeCell ref="D576:S577"/>
    <mergeCell ref="T576:AB577"/>
    <mergeCell ref="AC576:AH577"/>
    <mergeCell ref="AI576:AN577"/>
    <mergeCell ref="AO576:AT577"/>
    <mergeCell ref="AU576:BA577"/>
    <mergeCell ref="D574:S575"/>
    <mergeCell ref="T574:AB575"/>
    <mergeCell ref="AC574:AH575"/>
    <mergeCell ref="AI574:AN575"/>
    <mergeCell ref="AO574:AT575"/>
    <mergeCell ref="AU574:BA575"/>
    <mergeCell ref="D572:S573"/>
    <mergeCell ref="T572:AB573"/>
    <mergeCell ref="AC572:AH573"/>
    <mergeCell ref="AI572:AN573"/>
    <mergeCell ref="AO572:AT573"/>
    <mergeCell ref="AU572:BA573"/>
    <mergeCell ref="D570:S571"/>
    <mergeCell ref="T570:AB571"/>
    <mergeCell ref="AC570:AH571"/>
    <mergeCell ref="AI570:AN571"/>
    <mergeCell ref="AO570:AT571"/>
    <mergeCell ref="AU570:BA571"/>
    <mergeCell ref="D568:S569"/>
    <mergeCell ref="T568:AB569"/>
    <mergeCell ref="AC568:AH569"/>
    <mergeCell ref="AI568:AN569"/>
    <mergeCell ref="AO568:AT569"/>
    <mergeCell ref="AU568:BA569"/>
    <mergeCell ref="D559:BF559"/>
    <mergeCell ref="B563:BE563"/>
    <mergeCell ref="D565:S567"/>
    <mergeCell ref="T565:AB567"/>
    <mergeCell ref="AC565:AH567"/>
    <mergeCell ref="AI565:AN567"/>
    <mergeCell ref="AO565:AT567"/>
    <mergeCell ref="AU565:BA567"/>
    <mergeCell ref="BA554:BF558"/>
    <mergeCell ref="D557:Z558"/>
    <mergeCell ref="AA557:AF558"/>
    <mergeCell ref="AG557:AM558"/>
    <mergeCell ref="AN557:AT558"/>
    <mergeCell ref="AU557:AZ558"/>
    <mergeCell ref="AU551:AZ552"/>
    <mergeCell ref="D554:Z556"/>
    <mergeCell ref="AA554:AF556"/>
    <mergeCell ref="AG554:AM556"/>
    <mergeCell ref="AN554:AT556"/>
    <mergeCell ref="AU554:AZ556"/>
    <mergeCell ref="D548:Z550"/>
    <mergeCell ref="AA548:AF550"/>
    <mergeCell ref="AG548:AM550"/>
    <mergeCell ref="AN548:AT550"/>
    <mergeCell ref="AU548:AZ550"/>
    <mergeCell ref="BA548:BF552"/>
    <mergeCell ref="D551:Z552"/>
    <mergeCell ref="AA551:AF552"/>
    <mergeCell ref="AG551:AM552"/>
    <mergeCell ref="AN551:AT552"/>
    <mergeCell ref="D543:Z544"/>
    <mergeCell ref="AA543:AF544"/>
    <mergeCell ref="AG543:AM544"/>
    <mergeCell ref="AN543:AT544"/>
    <mergeCell ref="AU543:AZ544"/>
    <mergeCell ref="D545:Z546"/>
    <mergeCell ref="AA545:AF546"/>
    <mergeCell ref="AG545:AM546"/>
    <mergeCell ref="AN545:AT546"/>
    <mergeCell ref="AU545:AZ546"/>
    <mergeCell ref="U534:BC534"/>
    <mergeCell ref="U535:BD535"/>
    <mergeCell ref="U536:BE536"/>
    <mergeCell ref="A538:AT538"/>
    <mergeCell ref="D540:Z542"/>
    <mergeCell ref="AA540:AF542"/>
    <mergeCell ref="AG540:AM542"/>
    <mergeCell ref="AN540:AT542"/>
    <mergeCell ref="AU540:AZ542"/>
    <mergeCell ref="BA540:BF546"/>
    <mergeCell ref="D526:J528"/>
    <mergeCell ref="K526:Z527"/>
    <mergeCell ref="AA526:AF528"/>
    <mergeCell ref="AG526:AM528"/>
    <mergeCell ref="AN526:AT528"/>
    <mergeCell ref="AU526:AZ528"/>
    <mergeCell ref="K528:Z528"/>
    <mergeCell ref="D523:J525"/>
    <mergeCell ref="K523:Z524"/>
    <mergeCell ref="AA523:AF525"/>
    <mergeCell ref="AG523:AM525"/>
    <mergeCell ref="AN523:AT525"/>
    <mergeCell ref="AU523:AZ525"/>
    <mergeCell ref="K525:Z525"/>
    <mergeCell ref="AU515:AZ517"/>
    <mergeCell ref="K517:Z517"/>
    <mergeCell ref="D518:J520"/>
    <mergeCell ref="K518:Z519"/>
    <mergeCell ref="AA518:AF520"/>
    <mergeCell ref="AG518:AM520"/>
    <mergeCell ref="AN518:AT520"/>
    <mergeCell ref="AU518:AZ520"/>
    <mergeCell ref="K520:Z520"/>
    <mergeCell ref="D508:Z509"/>
    <mergeCell ref="AA508:AF509"/>
    <mergeCell ref="AG508:AM509"/>
    <mergeCell ref="AN508:AT509"/>
    <mergeCell ref="AU508:AZ509"/>
    <mergeCell ref="D515:J517"/>
    <mergeCell ref="K515:Z516"/>
    <mergeCell ref="AA515:AF517"/>
    <mergeCell ref="AG515:AM517"/>
    <mergeCell ref="AN515:AT517"/>
    <mergeCell ref="D500:BE500"/>
    <mergeCell ref="D501:BF501"/>
    <mergeCell ref="D505:Z507"/>
    <mergeCell ref="AA505:AF507"/>
    <mergeCell ref="AG505:AM507"/>
    <mergeCell ref="AN505:AT507"/>
    <mergeCell ref="AU505:AZ507"/>
    <mergeCell ref="D497:Z498"/>
    <mergeCell ref="AA497:AF498"/>
    <mergeCell ref="AG497:AM498"/>
    <mergeCell ref="AN497:AT498"/>
    <mergeCell ref="AU497:AZ498"/>
    <mergeCell ref="BA497:BF498"/>
    <mergeCell ref="BE493:BF494"/>
    <mergeCell ref="BG493:BH494"/>
    <mergeCell ref="D495:Z496"/>
    <mergeCell ref="AA495:AF496"/>
    <mergeCell ref="AG495:AM496"/>
    <mergeCell ref="AN495:AT496"/>
    <mergeCell ref="AU495:AZ496"/>
    <mergeCell ref="BA495:BF496"/>
    <mergeCell ref="D493:Z494"/>
    <mergeCell ref="AA493:AF494"/>
    <mergeCell ref="AG493:AM494"/>
    <mergeCell ref="AN493:AT494"/>
    <mergeCell ref="AU493:AZ494"/>
    <mergeCell ref="BA493:BD494"/>
    <mergeCell ref="D490:Z492"/>
    <mergeCell ref="AA490:AF492"/>
    <mergeCell ref="AG490:AM492"/>
    <mergeCell ref="AN490:AT492"/>
    <mergeCell ref="AU490:AZ492"/>
    <mergeCell ref="BA491:BF492"/>
    <mergeCell ref="AZ479:BE481"/>
    <mergeCell ref="S481:AF481"/>
    <mergeCell ref="D482:AH484"/>
    <mergeCell ref="AI482:AT484"/>
    <mergeCell ref="AU482:BE484"/>
    <mergeCell ref="D485:BG485"/>
    <mergeCell ref="D479:O481"/>
    <mergeCell ref="P479:R481"/>
    <mergeCell ref="S479:AF480"/>
    <mergeCell ref="AG479:AM481"/>
    <mergeCell ref="AN479:AS481"/>
    <mergeCell ref="AT479:AY481"/>
    <mergeCell ref="AZ473:BE475"/>
    <mergeCell ref="D476:O478"/>
    <mergeCell ref="P476:R478"/>
    <mergeCell ref="S476:AF477"/>
    <mergeCell ref="AG476:AM478"/>
    <mergeCell ref="AN476:AS478"/>
    <mergeCell ref="AT476:AY478"/>
    <mergeCell ref="AZ476:BE478"/>
    <mergeCell ref="S478:AF478"/>
    <mergeCell ref="D473:O475"/>
    <mergeCell ref="P473:R475"/>
    <mergeCell ref="S473:AF475"/>
    <mergeCell ref="AG473:AM475"/>
    <mergeCell ref="AN473:AS475"/>
    <mergeCell ref="AT473:AY475"/>
    <mergeCell ref="D469:R471"/>
    <mergeCell ref="S469:AF470"/>
    <mergeCell ref="AG469:AM471"/>
    <mergeCell ref="AN469:AS471"/>
    <mergeCell ref="AT469:AY471"/>
    <mergeCell ref="AZ469:BE471"/>
    <mergeCell ref="S471:AF471"/>
    <mergeCell ref="D459:BF459"/>
    <mergeCell ref="D460:BF461"/>
    <mergeCell ref="D466:R468"/>
    <mergeCell ref="S466:AF468"/>
    <mergeCell ref="AG466:AM468"/>
    <mergeCell ref="AN466:AS468"/>
    <mergeCell ref="AT466:AY468"/>
    <mergeCell ref="AZ466:BE468"/>
    <mergeCell ref="AZ450:BE452"/>
    <mergeCell ref="D453:R458"/>
    <mergeCell ref="S453:AF457"/>
    <mergeCell ref="AG453:AM458"/>
    <mergeCell ref="AN453:AS458"/>
    <mergeCell ref="AT453:AY458"/>
    <mergeCell ref="AZ453:BE458"/>
    <mergeCell ref="S458:AF458"/>
    <mergeCell ref="AN444:AX444"/>
    <mergeCell ref="AY444:BB444"/>
    <mergeCell ref="BC444:BD444"/>
    <mergeCell ref="D445:BD445"/>
    <mergeCell ref="D446:BD446"/>
    <mergeCell ref="D450:R452"/>
    <mergeCell ref="S450:AF452"/>
    <mergeCell ref="AG450:AM452"/>
    <mergeCell ref="AN450:AS452"/>
    <mergeCell ref="AT450:AY452"/>
    <mergeCell ref="D441:I443"/>
    <mergeCell ref="J441:AF442"/>
    <mergeCell ref="AG441:AL443"/>
    <mergeCell ref="AM441:AR443"/>
    <mergeCell ref="AS441:AX443"/>
    <mergeCell ref="AY441:BD443"/>
    <mergeCell ref="J443:AF443"/>
    <mergeCell ref="D438:I440"/>
    <mergeCell ref="J438:AF439"/>
    <mergeCell ref="AG438:AL440"/>
    <mergeCell ref="AM438:AR440"/>
    <mergeCell ref="AS438:AX440"/>
    <mergeCell ref="AY438:BD440"/>
    <mergeCell ref="J440:AF440"/>
    <mergeCell ref="D435:I437"/>
    <mergeCell ref="J435:AF437"/>
    <mergeCell ref="AG435:AL437"/>
    <mergeCell ref="AM435:AR437"/>
    <mergeCell ref="AS435:AX437"/>
    <mergeCell ref="AY435:BD437"/>
    <mergeCell ref="D429:I431"/>
    <mergeCell ref="J429:AF430"/>
    <mergeCell ref="AG429:AL431"/>
    <mergeCell ref="AM429:AR431"/>
    <mergeCell ref="AS429:AX431"/>
    <mergeCell ref="AY429:BD431"/>
    <mergeCell ref="J431:AF431"/>
    <mergeCell ref="D417:BD417"/>
    <mergeCell ref="F418:BG419"/>
    <mergeCell ref="F420:BF421"/>
    <mergeCell ref="F422:BF423"/>
    <mergeCell ref="D426:I428"/>
    <mergeCell ref="J426:AF428"/>
    <mergeCell ref="AG426:AL428"/>
    <mergeCell ref="AM426:AR428"/>
    <mergeCell ref="AS426:AX428"/>
    <mergeCell ref="AY426:BD428"/>
    <mergeCell ref="AY411:BD413"/>
    <mergeCell ref="D414:I416"/>
    <mergeCell ref="J414:AF415"/>
    <mergeCell ref="AG414:AL416"/>
    <mergeCell ref="AM414:AR416"/>
    <mergeCell ref="AS414:AX416"/>
    <mergeCell ref="AY414:BD416"/>
    <mergeCell ref="J416:AF416"/>
    <mergeCell ref="D400:BD400"/>
    <mergeCell ref="F401:BG402"/>
    <mergeCell ref="F403:BF405"/>
    <mergeCell ref="F406:BF407"/>
    <mergeCell ref="D408:BF408"/>
    <mergeCell ref="D411:I413"/>
    <mergeCell ref="J411:AF413"/>
    <mergeCell ref="AG411:AL413"/>
    <mergeCell ref="AM411:AR413"/>
    <mergeCell ref="AS411:AX413"/>
    <mergeCell ref="K373:AA373"/>
    <mergeCell ref="AI373:AY373"/>
    <mergeCell ref="AN374:AS376"/>
    <mergeCell ref="AT374:AW376"/>
    <mergeCell ref="AX374:AY376"/>
    <mergeCell ref="D395:I397"/>
    <mergeCell ref="J395:AF396"/>
    <mergeCell ref="AG395:AL397"/>
    <mergeCell ref="AM395:AR397"/>
    <mergeCell ref="AS395:AX397"/>
    <mergeCell ref="AY395:BD397"/>
    <mergeCell ref="J397:AF397"/>
    <mergeCell ref="AS387:BA387"/>
    <mergeCell ref="BB387:BH387"/>
    <mergeCell ref="BI387:BK387"/>
    <mergeCell ref="D392:I394"/>
    <mergeCell ref="J392:AF394"/>
    <mergeCell ref="AG392:AL394"/>
    <mergeCell ref="AM392:AR394"/>
    <mergeCell ref="AS392:AX394"/>
    <mergeCell ref="AY392:BD394"/>
    <mergeCell ref="C383:N383"/>
    <mergeCell ref="P383:AM383"/>
    <mergeCell ref="AM384:AU386"/>
    <mergeCell ref="AV384:BB386"/>
    <mergeCell ref="BC384:BE385"/>
    <mergeCell ref="BC386:BE386"/>
    <mergeCell ref="C380:H382"/>
    <mergeCell ref="I380:L382"/>
    <mergeCell ref="M380:N381"/>
    <mergeCell ref="P380:U382"/>
    <mergeCell ref="V380:Y382"/>
    <mergeCell ref="K368:AA369"/>
    <mergeCell ref="AI368:AY369"/>
    <mergeCell ref="K370:AA370"/>
    <mergeCell ref="AI370:AY370"/>
    <mergeCell ref="K371:AA372"/>
    <mergeCell ref="AI371:AY372"/>
    <mergeCell ref="W361:AB363"/>
    <mergeCell ref="AC361:AF363"/>
    <mergeCell ref="AG361:AH363"/>
    <mergeCell ref="AI361:AT363"/>
    <mergeCell ref="AU361:BE363"/>
    <mergeCell ref="D365:J367"/>
    <mergeCell ref="K365:AA367"/>
    <mergeCell ref="AB365:AH367"/>
    <mergeCell ref="AI365:AY367"/>
    <mergeCell ref="AZ380:BA381"/>
    <mergeCell ref="AT381:AY382"/>
    <mergeCell ref="M382:N382"/>
    <mergeCell ref="Z382:AA382"/>
    <mergeCell ref="AL382:AM382"/>
    <mergeCell ref="AZ382:BA382"/>
    <mergeCell ref="Z380:AA381"/>
    <mergeCell ref="AB380:AG382"/>
    <mergeCell ref="AH380:AK382"/>
    <mergeCell ref="AL380:AM381"/>
    <mergeCell ref="AN380:AS382"/>
    <mergeCell ref="AT380:AY380"/>
    <mergeCell ref="D358:O360"/>
    <mergeCell ref="P358:AF359"/>
    <mergeCell ref="AG358:AM360"/>
    <mergeCell ref="AN358:AS360"/>
    <mergeCell ref="AT358:AY360"/>
    <mergeCell ref="AZ358:BE360"/>
    <mergeCell ref="P360:AF360"/>
    <mergeCell ref="D355:O357"/>
    <mergeCell ref="P355:AF356"/>
    <mergeCell ref="AG355:AM357"/>
    <mergeCell ref="AN355:AS357"/>
    <mergeCell ref="AT355:AY357"/>
    <mergeCell ref="AZ355:BE357"/>
    <mergeCell ref="P357:AF357"/>
    <mergeCell ref="D352:O354"/>
    <mergeCell ref="P352:AF353"/>
    <mergeCell ref="AG352:AM354"/>
    <mergeCell ref="AN352:AS354"/>
    <mergeCell ref="AT352:AY354"/>
    <mergeCell ref="AZ352:BE354"/>
    <mergeCell ref="P354:AF354"/>
    <mergeCell ref="D349:O351"/>
    <mergeCell ref="P349:AF350"/>
    <mergeCell ref="AG349:AM351"/>
    <mergeCell ref="AN349:AS351"/>
    <mergeCell ref="AT349:AY351"/>
    <mergeCell ref="AZ349:BE351"/>
    <mergeCell ref="P351:AF351"/>
    <mergeCell ref="D346:O348"/>
    <mergeCell ref="P346:AF347"/>
    <mergeCell ref="AG346:AM348"/>
    <mergeCell ref="AN346:AS348"/>
    <mergeCell ref="AT346:AY348"/>
    <mergeCell ref="AZ346:BE348"/>
    <mergeCell ref="P348:AF348"/>
    <mergeCell ref="D326:BF327"/>
    <mergeCell ref="N331:P331"/>
    <mergeCell ref="T333:V333"/>
    <mergeCell ref="C342:BE342"/>
    <mergeCell ref="D343:O345"/>
    <mergeCell ref="P343:AF345"/>
    <mergeCell ref="AG343:AM345"/>
    <mergeCell ref="AN343:AS345"/>
    <mergeCell ref="AT343:AY345"/>
    <mergeCell ref="AZ343:BE345"/>
    <mergeCell ref="D322:S323"/>
    <mergeCell ref="T322:Y324"/>
    <mergeCell ref="Z322:AE324"/>
    <mergeCell ref="AF322:AK324"/>
    <mergeCell ref="AL322:AQ324"/>
    <mergeCell ref="D324:S324"/>
    <mergeCell ref="AQ311:AU312"/>
    <mergeCell ref="AV311:BF312"/>
    <mergeCell ref="D314:BK314"/>
    <mergeCell ref="D315:BF315"/>
    <mergeCell ref="D319:S321"/>
    <mergeCell ref="T319:Y321"/>
    <mergeCell ref="Z319:AE321"/>
    <mergeCell ref="AF319:AK321"/>
    <mergeCell ref="AL319:AQ321"/>
    <mergeCell ref="AL308:AP310"/>
    <mergeCell ref="AQ308:AU310"/>
    <mergeCell ref="AV308:AZ310"/>
    <mergeCell ref="BA308:BF309"/>
    <mergeCell ref="AC309:AG309"/>
    <mergeCell ref="AH309:AJ309"/>
    <mergeCell ref="AC310:AG310"/>
    <mergeCell ref="AH310:AJ310"/>
    <mergeCell ref="BA310:BF310"/>
    <mergeCell ref="D308:I310"/>
    <mergeCell ref="J308:W309"/>
    <mergeCell ref="X308:AB310"/>
    <mergeCell ref="AC308:AG308"/>
    <mergeCell ref="AH308:AJ308"/>
    <mergeCell ref="AK308:AK310"/>
    <mergeCell ref="J310:W310"/>
    <mergeCell ref="AL305:AP307"/>
    <mergeCell ref="AQ305:AU307"/>
    <mergeCell ref="AV305:AZ307"/>
    <mergeCell ref="BA305:BF306"/>
    <mergeCell ref="AC306:AG306"/>
    <mergeCell ref="AH306:AJ306"/>
    <mergeCell ref="AC307:AG307"/>
    <mergeCell ref="AH307:AJ307"/>
    <mergeCell ref="BA307:BF307"/>
    <mergeCell ref="D305:I307"/>
    <mergeCell ref="J305:W306"/>
    <mergeCell ref="X305:AB307"/>
    <mergeCell ref="AC305:AG305"/>
    <mergeCell ref="AH305:AJ305"/>
    <mergeCell ref="AK305:AK307"/>
    <mergeCell ref="J307:W307"/>
    <mergeCell ref="AQ302:AU304"/>
    <mergeCell ref="AV302:AZ304"/>
    <mergeCell ref="BA302:BF303"/>
    <mergeCell ref="AC303:AG303"/>
    <mergeCell ref="AH303:AJ303"/>
    <mergeCell ref="J304:W304"/>
    <mergeCell ref="AC304:AG304"/>
    <mergeCell ref="AH304:AJ304"/>
    <mergeCell ref="BA304:BF304"/>
    <mergeCell ref="AV299:AZ301"/>
    <mergeCell ref="BA299:BF301"/>
    <mergeCell ref="J301:W301"/>
    <mergeCell ref="D302:I304"/>
    <mergeCell ref="J302:W303"/>
    <mergeCell ref="X302:AB304"/>
    <mergeCell ref="AC302:AG302"/>
    <mergeCell ref="AH302:AJ302"/>
    <mergeCell ref="AK302:AK304"/>
    <mergeCell ref="AL302:AP304"/>
    <mergeCell ref="AB295:AR295"/>
    <mergeCell ref="AS295:AX295"/>
    <mergeCell ref="AY295:BA295"/>
    <mergeCell ref="C298:BF298"/>
    <mergeCell ref="D299:I301"/>
    <mergeCell ref="J299:W300"/>
    <mergeCell ref="X299:AB301"/>
    <mergeCell ref="AC299:AK301"/>
    <mergeCell ref="AL299:AP301"/>
    <mergeCell ref="AQ299:AU301"/>
    <mergeCell ref="D292:J294"/>
    <mergeCell ref="K292:Z293"/>
    <mergeCell ref="AA292:AF294"/>
    <mergeCell ref="AG292:AL294"/>
    <mergeCell ref="AM292:AR294"/>
    <mergeCell ref="AS292:AX294"/>
    <mergeCell ref="K294:Z294"/>
    <mergeCell ref="D289:J291"/>
    <mergeCell ref="K289:Z291"/>
    <mergeCell ref="AA289:AF291"/>
    <mergeCell ref="AG289:AL291"/>
    <mergeCell ref="AM289:AR291"/>
    <mergeCell ref="AS289:AX291"/>
    <mergeCell ref="AE284:AM284"/>
    <mergeCell ref="AN284:BB284"/>
    <mergeCell ref="D285:AS287"/>
    <mergeCell ref="AT285:AY287"/>
    <mergeCell ref="AZ285:BD287"/>
    <mergeCell ref="BE285:BF287"/>
    <mergeCell ref="D281:K283"/>
    <mergeCell ref="L281:Z282"/>
    <mergeCell ref="AA281:AD284"/>
    <mergeCell ref="AE281:AM283"/>
    <mergeCell ref="AN281:BB282"/>
    <mergeCell ref="BC281:BF284"/>
    <mergeCell ref="L283:Z283"/>
    <mergeCell ref="AN283:BB283"/>
    <mergeCell ref="D284:K284"/>
    <mergeCell ref="L284:Z284"/>
    <mergeCell ref="BC277:BF280"/>
    <mergeCell ref="L279:Z279"/>
    <mergeCell ref="AN279:BB279"/>
    <mergeCell ref="D280:K280"/>
    <mergeCell ref="L280:Z280"/>
    <mergeCell ref="AE280:AM280"/>
    <mergeCell ref="AN280:BB280"/>
    <mergeCell ref="AE276:AM276"/>
    <mergeCell ref="AN276:BB276"/>
    <mergeCell ref="D277:K279"/>
    <mergeCell ref="L277:Z278"/>
    <mergeCell ref="AA277:AD280"/>
    <mergeCell ref="AE277:AM279"/>
    <mergeCell ref="AN277:BB278"/>
    <mergeCell ref="D273:K275"/>
    <mergeCell ref="L273:Z274"/>
    <mergeCell ref="AA273:AD276"/>
    <mergeCell ref="AE273:AM275"/>
    <mergeCell ref="AN273:BB274"/>
    <mergeCell ref="BC273:BF276"/>
    <mergeCell ref="L275:Z275"/>
    <mergeCell ref="AN275:BB275"/>
    <mergeCell ref="D276:K276"/>
    <mergeCell ref="L276:Z276"/>
    <mergeCell ref="BC269:BF272"/>
    <mergeCell ref="L271:Z271"/>
    <mergeCell ref="AN271:BB271"/>
    <mergeCell ref="D272:K272"/>
    <mergeCell ref="L272:Z272"/>
    <mergeCell ref="AE272:AM272"/>
    <mergeCell ref="AN272:BB272"/>
    <mergeCell ref="AE268:AM268"/>
    <mergeCell ref="AN268:BB268"/>
    <mergeCell ref="D269:K271"/>
    <mergeCell ref="L269:Z270"/>
    <mergeCell ref="AA269:AD272"/>
    <mergeCell ref="AE269:AM271"/>
    <mergeCell ref="AN269:BB270"/>
    <mergeCell ref="D265:K267"/>
    <mergeCell ref="L265:Z266"/>
    <mergeCell ref="AA265:AD268"/>
    <mergeCell ref="AE265:AM267"/>
    <mergeCell ref="AN265:BB266"/>
    <mergeCell ref="BC265:BF268"/>
    <mergeCell ref="L267:Z267"/>
    <mergeCell ref="AN267:BB267"/>
    <mergeCell ref="D268:K268"/>
    <mergeCell ref="L268:Z268"/>
    <mergeCell ref="BC261:BF264"/>
    <mergeCell ref="L263:Z263"/>
    <mergeCell ref="AN263:BB263"/>
    <mergeCell ref="D264:K264"/>
    <mergeCell ref="L264:Z264"/>
    <mergeCell ref="AE264:AM264"/>
    <mergeCell ref="AN264:BB264"/>
    <mergeCell ref="AE260:AM260"/>
    <mergeCell ref="AN260:BB260"/>
    <mergeCell ref="D261:K263"/>
    <mergeCell ref="L261:Z262"/>
    <mergeCell ref="AA261:AD264"/>
    <mergeCell ref="AE261:AM263"/>
    <mergeCell ref="AN261:BB262"/>
    <mergeCell ref="D257:K259"/>
    <mergeCell ref="L257:Z258"/>
    <mergeCell ref="AA257:AD260"/>
    <mergeCell ref="AE257:AM259"/>
    <mergeCell ref="AN257:BB258"/>
    <mergeCell ref="BC257:BF260"/>
    <mergeCell ref="L259:Z259"/>
    <mergeCell ref="AN259:BB259"/>
    <mergeCell ref="D260:K260"/>
    <mergeCell ref="L260:Z260"/>
    <mergeCell ref="BC253:BF256"/>
    <mergeCell ref="L255:Z255"/>
    <mergeCell ref="AN255:BB255"/>
    <mergeCell ref="D256:K256"/>
    <mergeCell ref="L256:Z256"/>
    <mergeCell ref="AE256:AM256"/>
    <mergeCell ref="AN256:BB256"/>
    <mergeCell ref="AE252:AM252"/>
    <mergeCell ref="AN252:BB252"/>
    <mergeCell ref="D253:K255"/>
    <mergeCell ref="L253:Z254"/>
    <mergeCell ref="AA253:AD256"/>
    <mergeCell ref="AE253:AM255"/>
    <mergeCell ref="AN253:BB254"/>
    <mergeCell ref="D249:K251"/>
    <mergeCell ref="L249:Z250"/>
    <mergeCell ref="AA249:AD252"/>
    <mergeCell ref="AE249:AM251"/>
    <mergeCell ref="AN249:BB250"/>
    <mergeCell ref="BC249:BF252"/>
    <mergeCell ref="L251:Z251"/>
    <mergeCell ref="AN251:BB251"/>
    <mergeCell ref="D252:K252"/>
    <mergeCell ref="L252:Z252"/>
    <mergeCell ref="BC245:BF248"/>
    <mergeCell ref="L247:Z247"/>
    <mergeCell ref="AN247:BB247"/>
    <mergeCell ref="D248:K248"/>
    <mergeCell ref="L248:Z248"/>
    <mergeCell ref="AE248:AM248"/>
    <mergeCell ref="AN248:BB248"/>
    <mergeCell ref="AE244:AM244"/>
    <mergeCell ref="AN244:BB244"/>
    <mergeCell ref="D245:K247"/>
    <mergeCell ref="L245:Z246"/>
    <mergeCell ref="AA245:AD248"/>
    <mergeCell ref="AE245:AM247"/>
    <mergeCell ref="AN245:BB246"/>
    <mergeCell ref="D241:K243"/>
    <mergeCell ref="L241:Z242"/>
    <mergeCell ref="AA241:AD244"/>
    <mergeCell ref="AE241:AM243"/>
    <mergeCell ref="AN241:BB242"/>
    <mergeCell ref="BC241:BF244"/>
    <mergeCell ref="L243:Z243"/>
    <mergeCell ref="AN243:BB243"/>
    <mergeCell ref="D244:K244"/>
    <mergeCell ref="L244:Z244"/>
    <mergeCell ref="BC237:BF240"/>
    <mergeCell ref="L239:Z239"/>
    <mergeCell ref="AN239:BB239"/>
    <mergeCell ref="D240:K240"/>
    <mergeCell ref="L240:Z240"/>
    <mergeCell ref="AE240:AM240"/>
    <mergeCell ref="AN240:BB240"/>
    <mergeCell ref="AE236:AM236"/>
    <mergeCell ref="AN236:BB236"/>
    <mergeCell ref="D237:K239"/>
    <mergeCell ref="L237:Z238"/>
    <mergeCell ref="AA237:AD240"/>
    <mergeCell ref="AE237:AM239"/>
    <mergeCell ref="AN237:BB238"/>
    <mergeCell ref="D233:K235"/>
    <mergeCell ref="L233:Z234"/>
    <mergeCell ref="AA233:AD236"/>
    <mergeCell ref="AE233:AM235"/>
    <mergeCell ref="AN233:BB234"/>
    <mergeCell ref="BC233:BF236"/>
    <mergeCell ref="L235:Z235"/>
    <mergeCell ref="AN235:BB235"/>
    <mergeCell ref="D236:K236"/>
    <mergeCell ref="L236:Z236"/>
    <mergeCell ref="BC229:BF232"/>
    <mergeCell ref="L231:Z231"/>
    <mergeCell ref="AN231:BB231"/>
    <mergeCell ref="D232:K232"/>
    <mergeCell ref="L232:Z232"/>
    <mergeCell ref="AE232:AM232"/>
    <mergeCell ref="AN232:BB232"/>
    <mergeCell ref="AE228:AM228"/>
    <mergeCell ref="AN228:BB228"/>
    <mergeCell ref="D229:K231"/>
    <mergeCell ref="L229:Z230"/>
    <mergeCell ref="AA229:AD232"/>
    <mergeCell ref="AE229:AM231"/>
    <mergeCell ref="AN229:BB230"/>
    <mergeCell ref="D225:K227"/>
    <mergeCell ref="L225:Z226"/>
    <mergeCell ref="AA225:AD228"/>
    <mergeCell ref="AE225:AM227"/>
    <mergeCell ref="AN225:BB226"/>
    <mergeCell ref="BC225:BF228"/>
    <mergeCell ref="L227:Z227"/>
    <mergeCell ref="AN227:BB227"/>
    <mergeCell ref="D228:K228"/>
    <mergeCell ref="L228:Z228"/>
    <mergeCell ref="BC221:BF224"/>
    <mergeCell ref="L223:Z223"/>
    <mergeCell ref="AN223:BB223"/>
    <mergeCell ref="D224:K224"/>
    <mergeCell ref="L224:Z224"/>
    <mergeCell ref="AE224:AM224"/>
    <mergeCell ref="AN224:BB224"/>
    <mergeCell ref="AE220:AM220"/>
    <mergeCell ref="AN220:BB220"/>
    <mergeCell ref="D221:K223"/>
    <mergeCell ref="L221:Z222"/>
    <mergeCell ref="AA221:AD224"/>
    <mergeCell ref="AE221:AM223"/>
    <mergeCell ref="AN221:BB222"/>
    <mergeCell ref="D217:K219"/>
    <mergeCell ref="L217:Z218"/>
    <mergeCell ref="AA217:AD220"/>
    <mergeCell ref="AE217:AM219"/>
    <mergeCell ref="AN217:BB218"/>
    <mergeCell ref="BC217:BF220"/>
    <mergeCell ref="L219:Z219"/>
    <mergeCell ref="AN219:BB219"/>
    <mergeCell ref="D220:K220"/>
    <mergeCell ref="L220:Z220"/>
    <mergeCell ref="D213:K216"/>
    <mergeCell ref="L213:Z214"/>
    <mergeCell ref="AA213:AD216"/>
    <mergeCell ref="AE213:AM216"/>
    <mergeCell ref="AN213:BB214"/>
    <mergeCell ref="BC213:BF216"/>
    <mergeCell ref="L215:Z215"/>
    <mergeCell ref="AN215:BB215"/>
    <mergeCell ref="L216:Z216"/>
    <mergeCell ref="AN216:BB216"/>
    <mergeCell ref="AW205:AX207"/>
    <mergeCell ref="AY205:BE207"/>
    <mergeCell ref="E207:K207"/>
    <mergeCell ref="L207:Z207"/>
    <mergeCell ref="AA208:AF210"/>
    <mergeCell ref="AG208:AJ210"/>
    <mergeCell ref="AK208:AL210"/>
    <mergeCell ref="AM208:AV210"/>
    <mergeCell ref="AW208:BE210"/>
    <mergeCell ref="AR202:AV204"/>
    <mergeCell ref="AW202:AX204"/>
    <mergeCell ref="AY202:BE204"/>
    <mergeCell ref="E204:K204"/>
    <mergeCell ref="L204:Z204"/>
    <mergeCell ref="L205:Z206"/>
    <mergeCell ref="AA205:AF207"/>
    <mergeCell ref="AG205:AL207"/>
    <mergeCell ref="AM205:AQ207"/>
    <mergeCell ref="AR205:AV207"/>
    <mergeCell ref="E201:K201"/>
    <mergeCell ref="L201:Z201"/>
    <mergeCell ref="L202:Z203"/>
    <mergeCell ref="AA202:AF204"/>
    <mergeCell ref="AG202:AL204"/>
    <mergeCell ref="AM202:AQ204"/>
    <mergeCell ref="AY196:BE198"/>
    <mergeCell ref="E198:K198"/>
    <mergeCell ref="L198:Z198"/>
    <mergeCell ref="L199:Z200"/>
    <mergeCell ref="AA199:AF201"/>
    <mergeCell ref="AG199:AL201"/>
    <mergeCell ref="AM199:AQ201"/>
    <mergeCell ref="AR199:AV201"/>
    <mergeCell ref="AW199:AX201"/>
    <mergeCell ref="AY199:BE201"/>
    <mergeCell ref="AW193:AX195"/>
    <mergeCell ref="AY193:BE195"/>
    <mergeCell ref="E195:K195"/>
    <mergeCell ref="L195:Z195"/>
    <mergeCell ref="L196:Z197"/>
    <mergeCell ref="AA196:AF198"/>
    <mergeCell ref="AG196:AL198"/>
    <mergeCell ref="AM196:AQ198"/>
    <mergeCell ref="AR196:AV198"/>
    <mergeCell ref="AW196:AX198"/>
    <mergeCell ref="AR190:AV192"/>
    <mergeCell ref="AW190:AX192"/>
    <mergeCell ref="AY190:BE192"/>
    <mergeCell ref="E192:K192"/>
    <mergeCell ref="L192:Z192"/>
    <mergeCell ref="L193:Z194"/>
    <mergeCell ref="AA193:AF195"/>
    <mergeCell ref="AG193:AL195"/>
    <mergeCell ref="AM193:AQ195"/>
    <mergeCell ref="AR193:AV195"/>
    <mergeCell ref="E189:K189"/>
    <mergeCell ref="L189:Z189"/>
    <mergeCell ref="L190:Z191"/>
    <mergeCell ref="AA190:AF192"/>
    <mergeCell ref="AG190:AL192"/>
    <mergeCell ref="AM190:AQ192"/>
    <mergeCell ref="AY184:BE186"/>
    <mergeCell ref="E186:K186"/>
    <mergeCell ref="L186:Z186"/>
    <mergeCell ref="L187:Z188"/>
    <mergeCell ref="AA187:AF189"/>
    <mergeCell ref="AG187:AL189"/>
    <mergeCell ref="AM187:AQ189"/>
    <mergeCell ref="AR187:AV189"/>
    <mergeCell ref="AW187:AX189"/>
    <mergeCell ref="AY187:BE189"/>
    <mergeCell ref="AW181:AX183"/>
    <mergeCell ref="AY181:BE183"/>
    <mergeCell ref="E183:K183"/>
    <mergeCell ref="L183:Z183"/>
    <mergeCell ref="L184:Z185"/>
    <mergeCell ref="AA184:AF186"/>
    <mergeCell ref="AG184:AL186"/>
    <mergeCell ref="AM184:AQ186"/>
    <mergeCell ref="AR184:AV186"/>
    <mergeCell ref="AW184:AX186"/>
    <mergeCell ref="AR178:AV180"/>
    <mergeCell ref="AW178:AX180"/>
    <mergeCell ref="AY178:BE180"/>
    <mergeCell ref="E180:K180"/>
    <mergeCell ref="L180:Z180"/>
    <mergeCell ref="L181:Z182"/>
    <mergeCell ref="AA181:AF183"/>
    <mergeCell ref="AG181:AL183"/>
    <mergeCell ref="AM181:AQ183"/>
    <mergeCell ref="AR181:AV183"/>
    <mergeCell ref="E177:K177"/>
    <mergeCell ref="L177:Z177"/>
    <mergeCell ref="L178:Z179"/>
    <mergeCell ref="AA178:AF180"/>
    <mergeCell ref="AG178:AL180"/>
    <mergeCell ref="AM178:AQ180"/>
    <mergeCell ref="AY172:BE174"/>
    <mergeCell ref="E174:K174"/>
    <mergeCell ref="L174:Z174"/>
    <mergeCell ref="L175:Z176"/>
    <mergeCell ref="AA175:AF177"/>
    <mergeCell ref="AG175:AL177"/>
    <mergeCell ref="AM175:AQ177"/>
    <mergeCell ref="AR175:AV177"/>
    <mergeCell ref="AW175:AX177"/>
    <mergeCell ref="AY175:BE177"/>
    <mergeCell ref="AW169:AX171"/>
    <mergeCell ref="AY169:BE171"/>
    <mergeCell ref="E171:K171"/>
    <mergeCell ref="L171:Z171"/>
    <mergeCell ref="L172:Z173"/>
    <mergeCell ref="AA172:AF174"/>
    <mergeCell ref="AG172:AL174"/>
    <mergeCell ref="AM172:AQ174"/>
    <mergeCell ref="AR172:AV174"/>
    <mergeCell ref="AW172:AX174"/>
    <mergeCell ref="AR166:AV168"/>
    <mergeCell ref="AW166:AX168"/>
    <mergeCell ref="AY166:BE168"/>
    <mergeCell ref="E168:K168"/>
    <mergeCell ref="L168:Z168"/>
    <mergeCell ref="L169:Z170"/>
    <mergeCell ref="AA169:AF171"/>
    <mergeCell ref="AG169:AL171"/>
    <mergeCell ref="AM169:AQ171"/>
    <mergeCell ref="AR169:AV171"/>
    <mergeCell ref="E165:K165"/>
    <mergeCell ref="L165:Z165"/>
    <mergeCell ref="L166:Z167"/>
    <mergeCell ref="AA166:AF168"/>
    <mergeCell ref="AG166:AL168"/>
    <mergeCell ref="AM166:AQ168"/>
    <mergeCell ref="AY162:BE162"/>
    <mergeCell ref="L163:Z164"/>
    <mergeCell ref="AA163:AF165"/>
    <mergeCell ref="AG163:AL165"/>
    <mergeCell ref="AM163:AQ165"/>
    <mergeCell ref="AR163:AV165"/>
    <mergeCell ref="AW163:AX165"/>
    <mergeCell ref="AY163:BE165"/>
    <mergeCell ref="C159:BF159"/>
    <mergeCell ref="D160:K162"/>
    <mergeCell ref="L160:Z161"/>
    <mergeCell ref="AA160:AF162"/>
    <mergeCell ref="AG160:AL162"/>
    <mergeCell ref="AM160:AQ162"/>
    <mergeCell ref="AR160:AV162"/>
    <mergeCell ref="AW160:BE161"/>
    <mergeCell ref="L162:Z162"/>
    <mergeCell ref="AW162:AX162"/>
    <mergeCell ref="AU151:AZ153"/>
    <mergeCell ref="BA151:BF156"/>
    <mergeCell ref="D154:E156"/>
    <mergeCell ref="F154:J156"/>
    <mergeCell ref="K154:Z155"/>
    <mergeCell ref="AA154:AF156"/>
    <mergeCell ref="AG154:AM156"/>
    <mergeCell ref="AN154:AT156"/>
    <mergeCell ref="AU154:AZ156"/>
    <mergeCell ref="K156:Z156"/>
    <mergeCell ref="B138:BF139"/>
    <mergeCell ref="B140:BC141"/>
    <mergeCell ref="B143:BG144"/>
    <mergeCell ref="B145:BG146"/>
    <mergeCell ref="B147:BG147"/>
    <mergeCell ref="D151:J153"/>
    <mergeCell ref="K151:Z153"/>
    <mergeCell ref="AA151:AF153"/>
    <mergeCell ref="AG151:AM153"/>
    <mergeCell ref="AN151:AT153"/>
    <mergeCell ref="AM127:BF127"/>
    <mergeCell ref="B130:BF130"/>
    <mergeCell ref="B131:BE131"/>
    <mergeCell ref="B132:BF133"/>
    <mergeCell ref="B135:BF136"/>
    <mergeCell ref="B137:BF137"/>
    <mergeCell ref="AV123:AW124"/>
    <mergeCell ref="AX123:AX124"/>
    <mergeCell ref="B125:AF126"/>
    <mergeCell ref="AG125:AU126"/>
    <mergeCell ref="AV125:AW126"/>
    <mergeCell ref="AX125:AX126"/>
    <mergeCell ref="D123:D124"/>
    <mergeCell ref="E123:T124"/>
    <mergeCell ref="U123:Z124"/>
    <mergeCell ref="AA123:AD124"/>
    <mergeCell ref="AE123:AF124"/>
    <mergeCell ref="AG123:AU124"/>
    <mergeCell ref="E121:AD122"/>
    <mergeCell ref="AE121:AF122"/>
    <mergeCell ref="AG121:AU122"/>
    <mergeCell ref="AV121:AW122"/>
    <mergeCell ref="AX121:AX122"/>
    <mergeCell ref="BM122:CL122"/>
    <mergeCell ref="AW117:AW118"/>
    <mergeCell ref="AX117:AX118"/>
    <mergeCell ref="B119:C124"/>
    <mergeCell ref="D119:D120"/>
    <mergeCell ref="E119:AD120"/>
    <mergeCell ref="AE119:AF120"/>
    <mergeCell ref="AG119:AU120"/>
    <mergeCell ref="AV119:AW120"/>
    <mergeCell ref="AX119:AX120"/>
    <mergeCell ref="D121:D122"/>
    <mergeCell ref="AC117:AF118"/>
    <mergeCell ref="AG117:AK118"/>
    <mergeCell ref="AL117:AN118"/>
    <mergeCell ref="AO117:AO118"/>
    <mergeCell ref="AP117:AP118"/>
    <mergeCell ref="AQ117:AU118"/>
    <mergeCell ref="D117:N118"/>
    <mergeCell ref="O117:R118"/>
    <mergeCell ref="S117:W118"/>
    <mergeCell ref="X117:Z118"/>
    <mergeCell ref="AA117:AA118"/>
    <mergeCell ref="AB117:AB118"/>
    <mergeCell ref="B107:C118"/>
    <mergeCell ref="AA113:AA114"/>
    <mergeCell ref="AB113:AB114"/>
    <mergeCell ref="AC113:AF114"/>
    <mergeCell ref="AG109:AK112"/>
    <mergeCell ref="AL109:AN112"/>
    <mergeCell ref="AO109:AO112"/>
    <mergeCell ref="AP109:AP110"/>
    <mergeCell ref="D111:I112"/>
    <mergeCell ref="J111:N112"/>
    <mergeCell ref="O111:R112"/>
    <mergeCell ref="S111:W112"/>
    <mergeCell ref="X111:Z112"/>
    <mergeCell ref="AA111:AA112"/>
    <mergeCell ref="AB115:AB116"/>
    <mergeCell ref="AC115:AF116"/>
    <mergeCell ref="AG115:AK116"/>
    <mergeCell ref="AL115:AN116"/>
    <mergeCell ref="AO115:AO116"/>
    <mergeCell ref="AP115:AP116"/>
    <mergeCell ref="D115:I116"/>
    <mergeCell ref="J115:N116"/>
    <mergeCell ref="O115:R116"/>
    <mergeCell ref="S115:W116"/>
    <mergeCell ref="X115:Z116"/>
    <mergeCell ref="AA115:AA116"/>
    <mergeCell ref="AG113:AG114"/>
    <mergeCell ref="AH113:AJ114"/>
    <mergeCell ref="AK113:AK114"/>
    <mergeCell ref="AL113:AN114"/>
    <mergeCell ref="AO113:AO114"/>
    <mergeCell ref="AP113:AP114"/>
    <mergeCell ref="AP107:AP108"/>
    <mergeCell ref="AQ107:AX116"/>
    <mergeCell ref="D109:I110"/>
    <mergeCell ref="J109:N110"/>
    <mergeCell ref="O109:R110"/>
    <mergeCell ref="S109:W110"/>
    <mergeCell ref="X109:Z110"/>
    <mergeCell ref="AA109:AA110"/>
    <mergeCell ref="AB109:AB110"/>
    <mergeCell ref="AC109:AF112"/>
    <mergeCell ref="AA107:AA108"/>
    <mergeCell ref="AB107:AB108"/>
    <mergeCell ref="AC107:AF108"/>
    <mergeCell ref="AG107:AK108"/>
    <mergeCell ref="AL107:AN108"/>
    <mergeCell ref="AO107:AO108"/>
    <mergeCell ref="AG103:AP104"/>
    <mergeCell ref="AQ103:AX106"/>
    <mergeCell ref="S105:AB106"/>
    <mergeCell ref="AG105:AP106"/>
    <mergeCell ref="D107:I108"/>
    <mergeCell ref="J107:N108"/>
    <mergeCell ref="O107:R108"/>
    <mergeCell ref="S107:W108"/>
    <mergeCell ref="X107:Z108"/>
    <mergeCell ref="AB111:AB112"/>
    <mergeCell ref="AP111:AP112"/>
    <mergeCell ref="D113:I114"/>
    <mergeCell ref="J113:N114"/>
    <mergeCell ref="O113:R114"/>
    <mergeCell ref="S113:W114"/>
    <mergeCell ref="X113:Z114"/>
    <mergeCell ref="B103:C106"/>
    <mergeCell ref="D103:I106"/>
    <mergeCell ref="J103:N106"/>
    <mergeCell ref="O103:R106"/>
    <mergeCell ref="S103:AB104"/>
    <mergeCell ref="AC103:AF106"/>
    <mergeCell ref="B98:AL99"/>
    <mergeCell ref="AM98:AY99"/>
    <mergeCell ref="AZ98:BA99"/>
    <mergeCell ref="BB98:BB99"/>
    <mergeCell ref="BC99:BG99"/>
    <mergeCell ref="AM100:BF100"/>
    <mergeCell ref="BJ94:BO95"/>
    <mergeCell ref="BP94:BU95"/>
    <mergeCell ref="D96:D97"/>
    <mergeCell ref="E96:AL97"/>
    <mergeCell ref="AM96:AY97"/>
    <mergeCell ref="AZ96:BA97"/>
    <mergeCell ref="BB96:BB97"/>
    <mergeCell ref="BJ92:BO93"/>
    <mergeCell ref="BP92:BU93"/>
    <mergeCell ref="D94:D95"/>
    <mergeCell ref="E94:T95"/>
    <mergeCell ref="W94:AB95"/>
    <mergeCell ref="AC94:AF95"/>
    <mergeCell ref="AG94:AH95"/>
    <mergeCell ref="AM94:AY95"/>
    <mergeCell ref="AZ94:BA95"/>
    <mergeCell ref="BB94:BB95"/>
    <mergeCell ref="BC91:BG91"/>
    <mergeCell ref="B92:C97"/>
    <mergeCell ref="D92:D93"/>
    <mergeCell ref="E92:AL93"/>
    <mergeCell ref="AM92:AY93"/>
    <mergeCell ref="AZ92:BA93"/>
    <mergeCell ref="BB92:BB93"/>
    <mergeCell ref="D88:D89"/>
    <mergeCell ref="E88:AL89"/>
    <mergeCell ref="AV88:AY89"/>
    <mergeCell ref="AZ88:BA89"/>
    <mergeCell ref="BB88:BB89"/>
    <mergeCell ref="D90:AL91"/>
    <mergeCell ref="AM90:AU91"/>
    <mergeCell ref="AV90:AY91"/>
    <mergeCell ref="AZ90:BA91"/>
    <mergeCell ref="BB90:BB91"/>
    <mergeCell ref="D84:D85"/>
    <mergeCell ref="E84:AL85"/>
    <mergeCell ref="AV84:AY85"/>
    <mergeCell ref="AZ84:BA85"/>
    <mergeCell ref="BB84:BB85"/>
    <mergeCell ref="D86:D87"/>
    <mergeCell ref="E86:AL87"/>
    <mergeCell ref="AV86:AY87"/>
    <mergeCell ref="AZ86:BA87"/>
    <mergeCell ref="BB86:BB87"/>
    <mergeCell ref="AH72:AH73"/>
    <mergeCell ref="BB80:BB81"/>
    <mergeCell ref="D82:D83"/>
    <mergeCell ref="E82:AL83"/>
    <mergeCell ref="AV82:AY83"/>
    <mergeCell ref="AZ82:BA83"/>
    <mergeCell ref="BB82:BB83"/>
    <mergeCell ref="AI80:AK81"/>
    <mergeCell ref="AL80:AL81"/>
    <mergeCell ref="AM80:AP81"/>
    <mergeCell ref="AQ80:AU81"/>
    <mergeCell ref="AV80:AY81"/>
    <mergeCell ref="AZ80:BA81"/>
    <mergeCell ref="AI78:AK79"/>
    <mergeCell ref="AL78:AL79"/>
    <mergeCell ref="AM78:BB79"/>
    <mergeCell ref="D80:N81"/>
    <mergeCell ref="O80:R81"/>
    <mergeCell ref="S80:S81"/>
    <mergeCell ref="T80:Z81"/>
    <mergeCell ref="AA80:AA81"/>
    <mergeCell ref="AB80:AG81"/>
    <mergeCell ref="AH80:AH81"/>
    <mergeCell ref="AL70:AL71"/>
    <mergeCell ref="AM76:BB77"/>
    <mergeCell ref="D78:N79"/>
    <mergeCell ref="O78:R79"/>
    <mergeCell ref="S78:S79"/>
    <mergeCell ref="T78:W79"/>
    <mergeCell ref="X78:Z79"/>
    <mergeCell ref="AA78:AA79"/>
    <mergeCell ref="AB78:AD79"/>
    <mergeCell ref="AE78:AG79"/>
    <mergeCell ref="AH78:AH79"/>
    <mergeCell ref="BB74:BB75"/>
    <mergeCell ref="D76:N77"/>
    <mergeCell ref="O76:R77"/>
    <mergeCell ref="S76:S77"/>
    <mergeCell ref="T76:Z77"/>
    <mergeCell ref="AA76:AA77"/>
    <mergeCell ref="AB76:AG77"/>
    <mergeCell ref="AH76:AH77"/>
    <mergeCell ref="AI76:AK77"/>
    <mergeCell ref="AL76:AL77"/>
    <mergeCell ref="AV72:AY75"/>
    <mergeCell ref="AZ72:BA75"/>
    <mergeCell ref="BB72:BB73"/>
    <mergeCell ref="J74:N75"/>
    <mergeCell ref="O74:R75"/>
    <mergeCell ref="S74:S75"/>
    <mergeCell ref="T74:W75"/>
    <mergeCell ref="X74:Z75"/>
    <mergeCell ref="AA74:AA75"/>
    <mergeCell ref="AB74:AD75"/>
    <mergeCell ref="AB72:AG73"/>
    <mergeCell ref="AL68:AL69"/>
    <mergeCell ref="BB68:BB69"/>
    <mergeCell ref="J70:N71"/>
    <mergeCell ref="O70:R71"/>
    <mergeCell ref="S70:S71"/>
    <mergeCell ref="T70:W71"/>
    <mergeCell ref="X70:Z71"/>
    <mergeCell ref="D68:I71"/>
    <mergeCell ref="J68:N69"/>
    <mergeCell ref="O68:R69"/>
    <mergeCell ref="S68:S69"/>
    <mergeCell ref="T68:Z69"/>
    <mergeCell ref="AA68:AA69"/>
    <mergeCell ref="AA70:AA71"/>
    <mergeCell ref="AI72:AK73"/>
    <mergeCell ref="AL72:AL73"/>
    <mergeCell ref="AM72:AP75"/>
    <mergeCell ref="AQ72:AU75"/>
    <mergeCell ref="AE74:AG75"/>
    <mergeCell ref="AH74:AH75"/>
    <mergeCell ref="AI74:AK75"/>
    <mergeCell ref="AL74:AL75"/>
    <mergeCell ref="D72:I75"/>
    <mergeCell ref="J72:N73"/>
    <mergeCell ref="O72:R73"/>
    <mergeCell ref="S72:S73"/>
    <mergeCell ref="T72:Z73"/>
    <mergeCell ref="AA72:AA73"/>
    <mergeCell ref="AB70:AD71"/>
    <mergeCell ref="AE70:AG71"/>
    <mergeCell ref="AH70:AH71"/>
    <mergeCell ref="AI70:AK71"/>
    <mergeCell ref="AL66:AL67"/>
    <mergeCell ref="AM66:AP71"/>
    <mergeCell ref="AQ66:AU71"/>
    <mergeCell ref="AV66:AY71"/>
    <mergeCell ref="AZ66:BA71"/>
    <mergeCell ref="BB66:BB67"/>
    <mergeCell ref="D65:BB65"/>
    <mergeCell ref="D66:I67"/>
    <mergeCell ref="J66:N67"/>
    <mergeCell ref="O66:R67"/>
    <mergeCell ref="S66:S67"/>
    <mergeCell ref="T66:Z67"/>
    <mergeCell ref="AA66:AA67"/>
    <mergeCell ref="AB66:AG67"/>
    <mergeCell ref="AH66:AH67"/>
    <mergeCell ref="AI66:AK67"/>
    <mergeCell ref="AB63:AD64"/>
    <mergeCell ref="AE63:AG64"/>
    <mergeCell ref="AH63:AH64"/>
    <mergeCell ref="AI63:AK64"/>
    <mergeCell ref="AL63:AL64"/>
    <mergeCell ref="BB63:BB64"/>
    <mergeCell ref="J63:N64"/>
    <mergeCell ref="O63:R64"/>
    <mergeCell ref="S63:S64"/>
    <mergeCell ref="T63:W64"/>
    <mergeCell ref="X63:Z64"/>
    <mergeCell ref="AA63:AA64"/>
    <mergeCell ref="BB70:BB71"/>
    <mergeCell ref="AB68:AG69"/>
    <mergeCell ref="AH68:AH69"/>
    <mergeCell ref="AI68:AK69"/>
    <mergeCell ref="AL61:AL62"/>
    <mergeCell ref="AM61:AP64"/>
    <mergeCell ref="AQ61:AU64"/>
    <mergeCell ref="AV61:AY64"/>
    <mergeCell ref="AZ61:BA64"/>
    <mergeCell ref="BB61:BB62"/>
    <mergeCell ref="BB59:BB60"/>
    <mergeCell ref="D61:I64"/>
    <mergeCell ref="J61:N62"/>
    <mergeCell ref="O61:R62"/>
    <mergeCell ref="S61:S62"/>
    <mergeCell ref="T61:Z62"/>
    <mergeCell ref="AA61:AA62"/>
    <mergeCell ref="AB61:AG62"/>
    <mergeCell ref="AH61:AH62"/>
    <mergeCell ref="AI61:AK62"/>
    <mergeCell ref="AI59:AK60"/>
    <mergeCell ref="AL59:AL60"/>
    <mergeCell ref="AM59:AP60"/>
    <mergeCell ref="AQ59:AU60"/>
    <mergeCell ref="AV59:AY60"/>
    <mergeCell ref="AZ59:BA60"/>
    <mergeCell ref="D58:BB58"/>
    <mergeCell ref="D59:I60"/>
    <mergeCell ref="J59:N60"/>
    <mergeCell ref="O59:R60"/>
    <mergeCell ref="S59:S60"/>
    <mergeCell ref="T59:Z60"/>
    <mergeCell ref="AA59:AA60"/>
    <mergeCell ref="AB59:AG60"/>
    <mergeCell ref="AH59:AH60"/>
    <mergeCell ref="BB54:BB55"/>
    <mergeCell ref="J56:N57"/>
    <mergeCell ref="O56:R57"/>
    <mergeCell ref="S56:S57"/>
    <mergeCell ref="T56:W57"/>
    <mergeCell ref="X56:Z57"/>
    <mergeCell ref="AA56:AA57"/>
    <mergeCell ref="AB56:AD57"/>
    <mergeCell ref="AE56:AG57"/>
    <mergeCell ref="AH56:AH57"/>
    <mergeCell ref="AH49:AH50"/>
    <mergeCell ref="AI49:AK50"/>
    <mergeCell ref="AL49:AL50"/>
    <mergeCell ref="BB52:BB53"/>
    <mergeCell ref="D54:I57"/>
    <mergeCell ref="J54:N55"/>
    <mergeCell ref="O54:R55"/>
    <mergeCell ref="S54:S55"/>
    <mergeCell ref="T54:Z55"/>
    <mergeCell ref="AA54:AA55"/>
    <mergeCell ref="AB54:AG55"/>
    <mergeCell ref="AH54:AH55"/>
    <mergeCell ref="AI54:AK55"/>
    <mergeCell ref="AI52:AK53"/>
    <mergeCell ref="AL52:AL53"/>
    <mergeCell ref="AM52:AP57"/>
    <mergeCell ref="AQ52:AU57"/>
    <mergeCell ref="AV52:AY57"/>
    <mergeCell ref="AZ52:BA57"/>
    <mergeCell ref="AL54:AL55"/>
    <mergeCell ref="AI56:AK57"/>
    <mergeCell ref="AL56:AL57"/>
    <mergeCell ref="BB56:BB57"/>
    <mergeCell ref="BB40:BB43"/>
    <mergeCell ref="D42:I43"/>
    <mergeCell ref="J42:N43"/>
    <mergeCell ref="O42:R43"/>
    <mergeCell ref="S42:S43"/>
    <mergeCell ref="T42:W43"/>
    <mergeCell ref="BB49:BB50"/>
    <mergeCell ref="D51:BB51"/>
    <mergeCell ref="D52:I53"/>
    <mergeCell ref="J52:N53"/>
    <mergeCell ref="O52:R53"/>
    <mergeCell ref="S52:S53"/>
    <mergeCell ref="T52:Z53"/>
    <mergeCell ref="AA52:AA53"/>
    <mergeCell ref="AB52:AG53"/>
    <mergeCell ref="AH52:AH53"/>
    <mergeCell ref="AZ47:BA50"/>
    <mergeCell ref="BB47:BB48"/>
    <mergeCell ref="J49:N50"/>
    <mergeCell ref="O49:R50"/>
    <mergeCell ref="S49:S50"/>
    <mergeCell ref="T49:W50"/>
    <mergeCell ref="X49:Z50"/>
    <mergeCell ref="AA49:AA50"/>
    <mergeCell ref="AB49:AD50"/>
    <mergeCell ref="AE49:AG50"/>
    <mergeCell ref="AH47:AH48"/>
    <mergeCell ref="AI47:AK48"/>
    <mergeCell ref="AL47:AL48"/>
    <mergeCell ref="AM47:AP50"/>
    <mergeCell ref="AQ47:AU50"/>
    <mergeCell ref="AV47:AY50"/>
    <mergeCell ref="AH40:AH41"/>
    <mergeCell ref="AL38:AL39"/>
    <mergeCell ref="AM38:AP39"/>
    <mergeCell ref="AQ38:AU39"/>
    <mergeCell ref="AV38:AY39"/>
    <mergeCell ref="AZ38:BA39"/>
    <mergeCell ref="AV45:AY46"/>
    <mergeCell ref="AZ45:BA46"/>
    <mergeCell ref="BB45:BB46"/>
    <mergeCell ref="D47:I50"/>
    <mergeCell ref="J47:N48"/>
    <mergeCell ref="O47:R48"/>
    <mergeCell ref="S47:S48"/>
    <mergeCell ref="T47:Z48"/>
    <mergeCell ref="AA47:AA48"/>
    <mergeCell ref="AB47:AG48"/>
    <mergeCell ref="AB45:AG46"/>
    <mergeCell ref="AH45:AH46"/>
    <mergeCell ref="AI45:AK46"/>
    <mergeCell ref="AL45:AL46"/>
    <mergeCell ref="AM45:AP46"/>
    <mergeCell ref="AQ45:AU46"/>
    <mergeCell ref="AH42:AH43"/>
    <mergeCell ref="AI42:AK43"/>
    <mergeCell ref="AL42:AL43"/>
    <mergeCell ref="D44:BB44"/>
    <mergeCell ref="D45:I46"/>
    <mergeCell ref="J45:N46"/>
    <mergeCell ref="O45:R46"/>
    <mergeCell ref="S45:S46"/>
    <mergeCell ref="T45:Z46"/>
    <mergeCell ref="AA45:AA46"/>
    <mergeCell ref="BB38:BB39"/>
    <mergeCell ref="X38:Z39"/>
    <mergeCell ref="AA38:AA39"/>
    <mergeCell ref="AB38:AD39"/>
    <mergeCell ref="AE38:AG39"/>
    <mergeCell ref="AH38:AH39"/>
    <mergeCell ref="AI38:AK39"/>
    <mergeCell ref="B38:C91"/>
    <mergeCell ref="D38:I39"/>
    <mergeCell ref="J38:N39"/>
    <mergeCell ref="O38:R39"/>
    <mergeCell ref="S38:S39"/>
    <mergeCell ref="T38:W39"/>
    <mergeCell ref="D40:I41"/>
    <mergeCell ref="J40:N41"/>
    <mergeCell ref="O40:R41"/>
    <mergeCell ref="S40:S41"/>
    <mergeCell ref="X42:Z43"/>
    <mergeCell ref="AA42:AA43"/>
    <mergeCell ref="AB42:AD43"/>
    <mergeCell ref="AE42:AG43"/>
    <mergeCell ref="AI40:AK41"/>
    <mergeCell ref="AL40:AL41"/>
    <mergeCell ref="AM40:AP43"/>
    <mergeCell ref="AQ40:AU43"/>
    <mergeCell ref="AV40:AY43"/>
    <mergeCell ref="AZ40:BA43"/>
    <mergeCell ref="T40:W41"/>
    <mergeCell ref="X40:Z41"/>
    <mergeCell ref="AA40:AA41"/>
    <mergeCell ref="AB40:AD41"/>
    <mergeCell ref="AE40:AG41"/>
    <mergeCell ref="AM33:BB34"/>
    <mergeCell ref="O35:S35"/>
    <mergeCell ref="T35:AA36"/>
    <mergeCell ref="AB35:AH36"/>
    <mergeCell ref="AI35:AL37"/>
    <mergeCell ref="AM35:AP37"/>
    <mergeCell ref="AQ35:BB37"/>
    <mergeCell ref="O36:R37"/>
    <mergeCell ref="S36:S37"/>
    <mergeCell ref="T37:W37"/>
    <mergeCell ref="B33:C37"/>
    <mergeCell ref="D33:I37"/>
    <mergeCell ref="J33:N37"/>
    <mergeCell ref="O33:S34"/>
    <mergeCell ref="T33:W34"/>
    <mergeCell ref="X33:AL34"/>
    <mergeCell ref="X37:Z37"/>
    <mergeCell ref="AB37:AD37"/>
    <mergeCell ref="AE37:AG37"/>
    <mergeCell ref="BP30:BU31"/>
    <mergeCell ref="BV30:BX31"/>
    <mergeCell ref="AS31:BG31"/>
    <mergeCell ref="AS32:AX32"/>
    <mergeCell ref="AY32:BD32"/>
    <mergeCell ref="BE32:BG32"/>
    <mergeCell ref="BP27:BU29"/>
    <mergeCell ref="BV27:BX27"/>
    <mergeCell ref="AS28:AX28"/>
    <mergeCell ref="BE28:BG28"/>
    <mergeCell ref="AS29:AX30"/>
    <mergeCell ref="AY29:BD30"/>
    <mergeCell ref="BE29:BG30"/>
    <mergeCell ref="BJ29:BO29"/>
    <mergeCell ref="BV29:BX29"/>
    <mergeCell ref="BJ30:BO31"/>
    <mergeCell ref="A23:AQ26"/>
    <mergeCell ref="AS23:AX24"/>
    <mergeCell ref="AY23:BD24"/>
    <mergeCell ref="BE23:BG24"/>
    <mergeCell ref="BL25:DR26"/>
    <mergeCell ref="AS26:AX27"/>
    <mergeCell ref="AY26:BD28"/>
    <mergeCell ref="BE26:BG26"/>
    <mergeCell ref="A27:AQ27"/>
    <mergeCell ref="BJ27:BO28"/>
    <mergeCell ref="AS20:AX21"/>
    <mergeCell ref="AY20:BD22"/>
    <mergeCell ref="BE20:BG20"/>
    <mergeCell ref="A21:AR22"/>
    <mergeCell ref="AS22:AX22"/>
    <mergeCell ref="BE22:BG22"/>
    <mergeCell ref="K18:L18"/>
    <mergeCell ref="X18:Y18"/>
    <mergeCell ref="AJ18:AK18"/>
    <mergeCell ref="AX18:AY18"/>
    <mergeCell ref="A19:L19"/>
    <mergeCell ref="N19:AQ19"/>
    <mergeCell ref="AF16:AI18"/>
    <mergeCell ref="AJ16:AK17"/>
    <mergeCell ref="AL16:AQ18"/>
    <mergeCell ref="AR16:AW16"/>
    <mergeCell ref="AX16:AY17"/>
    <mergeCell ref="AR17:AW18"/>
    <mergeCell ref="A9:BG9"/>
    <mergeCell ref="A10:BG10"/>
    <mergeCell ref="A13:BG13"/>
    <mergeCell ref="A16:F18"/>
    <mergeCell ref="G16:J18"/>
    <mergeCell ref="K16:L17"/>
    <mergeCell ref="N16:S18"/>
    <mergeCell ref="T16:W18"/>
    <mergeCell ref="X16:Y17"/>
    <mergeCell ref="Z16:AE1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6"/>
  <conditionalFormatting sqref="C341 A341 AN387:AR387 C383:C386 B387 O383:P387 BL387:IV387 A432:C432 BK432:IV432 J398:U399 BK392:IV400 A392:C400 D395:I399 A408:C408 BL408:IV408 E561:IV561 B561:C561">
    <cfRule type="expression" dxfId="79" priority="81" stopIfTrue="1">
      <formula>"sum"</formula>
    </cfRule>
  </conditionalFormatting>
  <conditionalFormatting sqref="A342:C342 D341:IV341 BF342:IV342">
    <cfRule type="expression" dxfId="78" priority="80" stopIfTrue="1">
      <formula>"sum"</formula>
    </cfRule>
  </conditionalFormatting>
  <conditionalFormatting sqref="A364 C364">
    <cfRule type="expression" dxfId="77" priority="79" stopIfTrue="1">
      <formula>"sum"</formula>
    </cfRule>
  </conditionalFormatting>
  <conditionalFormatting sqref="D364:IV364">
    <cfRule type="expression" dxfId="76" priority="78" stopIfTrue="1">
      <formula>"sum"</formula>
    </cfRule>
  </conditionalFormatting>
  <conditionalFormatting sqref="A378:XFD378">
    <cfRule type="expression" dxfId="75" priority="77" stopIfTrue="1">
      <formula>"sum"</formula>
    </cfRule>
  </conditionalFormatting>
  <conditionalFormatting sqref="A379:XFD379">
    <cfRule type="expression" dxfId="74" priority="76" stopIfTrue="1">
      <formula>"sum"</formula>
    </cfRule>
  </conditionalFormatting>
  <conditionalFormatting sqref="AN383:IV383 BH380:IV382 BF384:IV386">
    <cfRule type="expression" dxfId="73" priority="75" stopIfTrue="1">
      <formula>"sum"</formula>
    </cfRule>
  </conditionalFormatting>
  <conditionalFormatting sqref="A447:IV447">
    <cfRule type="expression" dxfId="72" priority="74" stopIfTrue="1">
      <formula>"sum"</formula>
    </cfRule>
  </conditionalFormatting>
  <conditionalFormatting sqref="AI482 AU482">
    <cfRule type="expression" dxfId="71" priority="73" stopIfTrue="1">
      <formula>"sum"</formula>
    </cfRule>
  </conditionalFormatting>
  <conditionalFormatting sqref="J441:AX443">
    <cfRule type="expression" dxfId="70" priority="66" stopIfTrue="1">
      <formula>"sum"</formula>
    </cfRule>
  </conditionalFormatting>
  <conditionalFormatting sqref="A433:IV433">
    <cfRule type="expression" dxfId="69" priority="69" stopIfTrue="1">
      <formula>"sum"</formula>
    </cfRule>
  </conditionalFormatting>
  <conditionalFormatting sqref="D438:I440 J435:AL437 AS435:IV437 BE438:IV440 A435:C440 A444:C446 C434:IV434 BE445:IV446 AN444 AY444:IV444">
    <cfRule type="expression" dxfId="68" priority="72" stopIfTrue="1">
      <formula>"sum"</formula>
    </cfRule>
  </conditionalFormatting>
  <conditionalFormatting sqref="AY438:BD440">
    <cfRule type="expression" dxfId="67" priority="71" stopIfTrue="1">
      <formula>"sum"</formula>
    </cfRule>
  </conditionalFormatting>
  <conditionalFormatting sqref="J440:AF440">
    <cfRule type="expression" dxfId="66" priority="70" stopIfTrue="1">
      <formula>"sum"</formula>
    </cfRule>
  </conditionalFormatting>
  <conditionalFormatting sqref="BE441:IV443 A441:I443">
    <cfRule type="expression" dxfId="65" priority="68" stopIfTrue="1">
      <formula>"sum"</formula>
    </cfRule>
  </conditionalFormatting>
  <conditionalFormatting sqref="AY441:BD443">
    <cfRule type="expression" dxfId="64" priority="67" stopIfTrue="1">
      <formula>"sum"</formula>
    </cfRule>
  </conditionalFormatting>
  <conditionalFormatting sqref="C329:IV329 A329 A339:IV340">
    <cfRule type="expression" dxfId="63" priority="65" stopIfTrue="1">
      <formula>"sum"</formula>
    </cfRule>
  </conditionalFormatting>
  <conditionalFormatting sqref="A337:IV337 BO338:IV338">
    <cfRule type="expression" dxfId="62" priority="64" stopIfTrue="1">
      <formula>"sum"</formula>
    </cfRule>
  </conditionalFormatting>
  <conditionalFormatting sqref="A338:BN338">
    <cfRule type="expression" dxfId="61" priority="63" stopIfTrue="1">
      <formula>"sum"</formula>
    </cfRule>
  </conditionalFormatting>
  <conditionalFormatting sqref="BE411:BJ413">
    <cfRule type="expression" dxfId="60" priority="51" stopIfTrue="1">
      <formula>"sum"</formula>
    </cfRule>
  </conditionalFormatting>
  <conditionalFormatting sqref="J429:AL431">
    <cfRule type="expression" dxfId="59" priority="45" stopIfTrue="1">
      <formula>"sum"</formula>
    </cfRule>
  </conditionalFormatting>
  <conditionalFormatting sqref="BI390">
    <cfRule type="expression" dxfId="58" priority="62" stopIfTrue="1">
      <formula>"sum"</formula>
    </cfRule>
  </conditionalFormatting>
  <conditionalFormatting sqref="J397:AF397">
    <cfRule type="expression" dxfId="57" priority="59" stopIfTrue="1">
      <formula>"sum"</formula>
    </cfRule>
  </conditionalFormatting>
  <conditionalFormatting sqref="J392:AL394 AS392:BD394">
    <cfRule type="expression" dxfId="56" priority="61" stopIfTrue="1">
      <formula>"sum"</formula>
    </cfRule>
  </conditionalFormatting>
  <conditionalFormatting sqref="AY395:BD397">
    <cfRule type="expression" dxfId="55" priority="60" stopIfTrue="1">
      <formula>"sum"</formula>
    </cfRule>
  </conditionalFormatting>
  <conditionalFormatting sqref="BE392:BJ394">
    <cfRule type="expression" dxfId="54" priority="58" stopIfTrue="1">
      <formula>"sum"</formula>
    </cfRule>
  </conditionalFormatting>
  <conditionalFormatting sqref="BE395">
    <cfRule type="expression" dxfId="53" priority="57" stopIfTrue="1">
      <formula>"sum"</formula>
    </cfRule>
  </conditionalFormatting>
  <conditionalFormatting sqref="A411:C417 BK411:IV417">
    <cfRule type="expression" dxfId="52" priority="55" stopIfTrue="1">
      <formula>"sum"</formula>
    </cfRule>
  </conditionalFormatting>
  <conditionalFormatting sqref="AM429:AX431">
    <cfRule type="expression" dxfId="51" priority="42" stopIfTrue="1">
      <formula>"sum"</formula>
    </cfRule>
  </conditionalFormatting>
  <conditionalFormatting sqref="J414:AL416">
    <cfRule type="expression" dxfId="50" priority="52" stopIfTrue="1">
      <formula>"sum"</formula>
    </cfRule>
  </conditionalFormatting>
  <conditionalFormatting sqref="D414:I416 J411:AL413 AS411:BD413 D417">
    <cfRule type="expression" dxfId="49" priority="54" stopIfTrue="1">
      <formula>"sum"</formula>
    </cfRule>
  </conditionalFormatting>
  <conditionalFormatting sqref="AY414:BD416">
    <cfRule type="expression" dxfId="48" priority="53" stopIfTrue="1">
      <formula>"sum"</formula>
    </cfRule>
  </conditionalFormatting>
  <conditionalFormatting sqref="BE414">
    <cfRule type="expression" dxfId="47" priority="50" stopIfTrue="1">
      <formula>"sum"</formula>
    </cfRule>
  </conditionalFormatting>
  <conditionalFormatting sqref="AM414:AX416">
    <cfRule type="expression" dxfId="46" priority="49" stopIfTrue="1">
      <formula>"sum"</formula>
    </cfRule>
  </conditionalFormatting>
  <conditionalFormatting sqref="BE426:BJ428">
    <cfRule type="expression" dxfId="45" priority="44" stopIfTrue="1">
      <formula>"sum"</formula>
    </cfRule>
  </conditionalFormatting>
  <conditionalFormatting sqref="A426:C431 BK426:IV431">
    <cfRule type="expression" dxfId="44" priority="48" stopIfTrue="1">
      <formula>"sum"</formula>
    </cfRule>
  </conditionalFormatting>
  <conditionalFormatting sqref="D429:I431 J426:AL428 AS426:BD428">
    <cfRule type="expression" dxfId="43" priority="47" stopIfTrue="1">
      <formula>"sum"</formula>
    </cfRule>
  </conditionalFormatting>
  <conditionalFormatting sqref="AY429:BD431">
    <cfRule type="expression" dxfId="42" priority="46" stopIfTrue="1">
      <formula>"sum"</formula>
    </cfRule>
  </conditionalFormatting>
  <conditionalFormatting sqref="BE429">
    <cfRule type="expression" dxfId="41" priority="43" stopIfTrue="1">
      <formula>"sum"</formula>
    </cfRule>
  </conditionalFormatting>
  <conditionalFormatting sqref="BI387">
    <cfRule type="expression" dxfId="40" priority="41" stopIfTrue="1">
      <formula>"sum"</formula>
    </cfRule>
  </conditionalFormatting>
  <conditionalFormatting sqref="AG361 W361 AC361">
    <cfRule type="expression" dxfId="39" priority="39" stopIfTrue="1">
      <formula>"sum"</formula>
    </cfRule>
  </conditionalFormatting>
  <conditionalFormatting sqref="AX374 AN374 AT374">
    <cfRule type="expression" dxfId="38" priority="38" stopIfTrue="1">
      <formula>"sum"</formula>
    </cfRule>
  </conditionalFormatting>
  <conditionalFormatting sqref="AI361 AU361">
    <cfRule type="expression" dxfId="37" priority="40" stopIfTrue="1">
      <formula>"sum"</formula>
    </cfRule>
  </conditionalFormatting>
  <conditionalFormatting sqref="AM384 AV384 BC386 BC384">
    <cfRule type="expression" dxfId="36" priority="37" stopIfTrue="1">
      <formula>"sum"</formula>
    </cfRule>
  </conditionalFormatting>
  <conditionalFormatting sqref="A401:D407 BL401:IV407">
    <cfRule type="expression" dxfId="35" priority="36" stopIfTrue="1">
      <formula>"sum"</formula>
    </cfRule>
  </conditionalFormatting>
  <conditionalFormatting sqref="F401">
    <cfRule type="expression" dxfId="34" priority="35" stopIfTrue="1">
      <formula>"sum"</formula>
    </cfRule>
  </conditionalFormatting>
  <conditionalFormatting sqref="BL420:IV423 A420:D423">
    <cfRule type="expression" dxfId="33" priority="34" stopIfTrue="1">
      <formula>"sum"</formula>
    </cfRule>
  </conditionalFormatting>
  <conditionalFormatting sqref="BL418:IV419 A418:D419">
    <cfRule type="expression" dxfId="32" priority="33" stopIfTrue="1">
      <formula>"sum"</formula>
    </cfRule>
  </conditionalFormatting>
  <conditionalFormatting sqref="F418">
    <cfRule type="expression" dxfId="31" priority="32" stopIfTrue="1">
      <formula>"sum"</formula>
    </cfRule>
  </conditionalFormatting>
  <conditionalFormatting sqref="A562:IV562 A561">
    <cfRule type="expression" dxfId="30" priority="31" stopIfTrue="1">
      <formula>"sum"</formula>
    </cfRule>
  </conditionalFormatting>
  <conditionalFormatting sqref="D400">
    <cfRule type="expression" dxfId="29" priority="30" stopIfTrue="1">
      <formula>"sum"</formula>
    </cfRule>
  </conditionalFormatting>
  <conditionalFormatting sqref="BZ12">
    <cfRule type="expression" dxfId="28" priority="29">
      <formula>CELL("protect",A1)=0</formula>
    </cfRule>
  </conditionalFormatting>
  <conditionalFormatting sqref="BL315:IV316 A315:D316">
    <cfRule type="expression" dxfId="27" priority="28" stopIfTrue="1">
      <formula>"sum"</formula>
    </cfRule>
  </conditionalFormatting>
  <conditionalFormatting sqref="AG163">
    <cfRule type="expression" dxfId="26" priority="27" stopIfTrue="1">
      <formula>"sum"</formula>
    </cfRule>
  </conditionalFormatting>
  <conditionalFormatting sqref="AG166 AG169 AG172 AG175">
    <cfRule type="expression" dxfId="25" priority="26" stopIfTrue="1">
      <formula>"sum"</formula>
    </cfRule>
  </conditionalFormatting>
  <conditionalFormatting sqref="AG178">
    <cfRule type="expression" dxfId="24" priority="25" stopIfTrue="1">
      <formula>"sum"</formula>
    </cfRule>
  </conditionalFormatting>
  <conditionalFormatting sqref="X302">
    <cfRule type="expression" dxfId="23" priority="24" stopIfTrue="1">
      <formula>"sum"</formula>
    </cfRule>
  </conditionalFormatting>
  <conditionalFormatting sqref="J302:W306">
    <cfRule type="expression" dxfId="22" priority="23" stopIfTrue="1">
      <formula>"sum"</formula>
    </cfRule>
  </conditionalFormatting>
  <conditionalFormatting sqref="X305">
    <cfRule type="expression" dxfId="21" priority="22" stopIfTrue="1">
      <formula>"sum"</formula>
    </cfRule>
  </conditionalFormatting>
  <conditionalFormatting sqref="J307:W307">
    <cfRule type="expression" dxfId="20" priority="21" stopIfTrue="1">
      <formula>"sum"</formula>
    </cfRule>
  </conditionalFormatting>
  <conditionalFormatting sqref="AC302:AC304">
    <cfRule type="expression" dxfId="19" priority="20" stopIfTrue="1">
      <formula>"sum"</formula>
    </cfRule>
  </conditionalFormatting>
  <conditionalFormatting sqref="AC305:AC307">
    <cfRule type="expression" dxfId="18" priority="19" stopIfTrue="1">
      <formula>"sum"</formula>
    </cfRule>
  </conditionalFormatting>
  <conditionalFormatting sqref="AL302 AL305">
    <cfRule type="expression" dxfId="17" priority="18" stopIfTrue="1">
      <formula>"sum"</formula>
    </cfRule>
  </conditionalFormatting>
  <conditionalFormatting sqref="AQ302 AQ305">
    <cfRule type="expression" dxfId="16" priority="17" stopIfTrue="1">
      <formula>"sum"</formula>
    </cfRule>
  </conditionalFormatting>
  <conditionalFormatting sqref="BA304">
    <cfRule type="expression" dxfId="15" priority="16" stopIfTrue="1">
      <formula>"sum"</formula>
    </cfRule>
  </conditionalFormatting>
  <conditionalFormatting sqref="BA307">
    <cfRule type="expression" dxfId="14" priority="15" stopIfTrue="1">
      <formula>"sum"</formula>
    </cfRule>
  </conditionalFormatting>
  <conditionalFormatting sqref="AG346">
    <cfRule type="expression" dxfId="13" priority="14" stopIfTrue="1">
      <formula>"sum"</formula>
    </cfRule>
  </conditionalFormatting>
  <conditionalFormatting sqref="AG349 AG352">
    <cfRule type="expression" dxfId="12" priority="13" stopIfTrue="1">
      <formula>"sum"</formula>
    </cfRule>
  </conditionalFormatting>
  <conditionalFormatting sqref="AG453:AG455">
    <cfRule type="expression" dxfId="11" priority="12" stopIfTrue="1">
      <formula>"sum"</formula>
    </cfRule>
  </conditionalFormatting>
  <conditionalFormatting sqref="AG469">
    <cfRule type="expression" dxfId="10" priority="11" stopIfTrue="1">
      <formula>"sum"</formula>
    </cfRule>
  </conditionalFormatting>
  <conditionalFormatting sqref="AG479">
    <cfRule type="expression" dxfId="9" priority="10" stopIfTrue="1">
      <formula>"sum"</formula>
    </cfRule>
  </conditionalFormatting>
  <conditionalFormatting sqref="AI568 AC568">
    <cfRule type="expression" dxfId="8" priority="9" stopIfTrue="1">
      <formula>"sum"</formula>
    </cfRule>
  </conditionalFormatting>
  <conditionalFormatting sqref="AE587">
    <cfRule type="expression" dxfId="7" priority="8" stopIfTrue="1">
      <formula>"sum"</formula>
    </cfRule>
  </conditionalFormatting>
  <conditionalFormatting sqref="AT589">
    <cfRule type="expression" dxfId="6" priority="7" stopIfTrue="1">
      <formula>"sum"</formula>
    </cfRule>
  </conditionalFormatting>
  <conditionalFormatting sqref="J395:AF396">
    <cfRule type="expression" dxfId="5" priority="6" stopIfTrue="1">
      <formula>"sum"</formula>
    </cfRule>
  </conditionalFormatting>
  <conditionalFormatting sqref="AM395:AX397">
    <cfRule type="expression" dxfId="4" priority="5" stopIfTrue="1">
      <formula>"sum"</formula>
    </cfRule>
  </conditionalFormatting>
  <conditionalFormatting sqref="AG395:AL397">
    <cfRule type="expression" dxfId="3" priority="4" stopIfTrue="1">
      <formula>"sum"</formula>
    </cfRule>
  </conditionalFormatting>
  <conditionalFormatting sqref="J438:AF439">
    <cfRule type="expression" dxfId="2" priority="3" stopIfTrue="1">
      <formula>"sum"</formula>
    </cfRule>
  </conditionalFormatting>
  <conditionalFormatting sqref="AG438:AL440">
    <cfRule type="expression" dxfId="1" priority="2" stopIfTrue="1">
      <formula>"sum"</formula>
    </cfRule>
  </conditionalFormatting>
  <conditionalFormatting sqref="AM438:AX440">
    <cfRule type="expression" dxfId="0" priority="1" stopIfTrue="1">
      <formula>"sum"</formula>
    </cfRule>
  </conditionalFormatting>
  <pageMargins left="0.7" right="0.7" top="0.75" bottom="0.75" header="0.3" footer="0.3"/>
  <pageSetup paperSize="9" scale="69" orientation="portrait" r:id="rId1"/>
  <rowBreaks count="8" manualBreakCount="8">
    <brk id="100" max="60" man="1"/>
    <brk id="157" max="60" man="1"/>
    <brk id="211" max="60" man="1"/>
    <brk id="287" max="60" man="1"/>
    <brk id="363" max="60" man="1"/>
    <brk id="432" max="60" man="1"/>
    <brk id="486" max="60" man="1"/>
    <brk id="559"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4</xdr:col>
                    <xdr:colOff>19050</xdr:colOff>
                    <xdr:row>345</xdr:row>
                    <xdr:rowOff>0</xdr:rowOff>
                  </from>
                  <to>
                    <xdr:col>9</xdr:col>
                    <xdr:colOff>85725</xdr:colOff>
                    <xdr:row>346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4</xdr:col>
                    <xdr:colOff>19050</xdr:colOff>
                    <xdr:row>345</xdr:row>
                    <xdr:rowOff>180975</xdr:rowOff>
                  </from>
                  <to>
                    <xdr:col>9</xdr:col>
                    <xdr:colOff>85725</xdr:colOff>
                    <xdr:row>347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4</xdr:col>
                    <xdr:colOff>19050</xdr:colOff>
                    <xdr:row>347</xdr:row>
                    <xdr:rowOff>0</xdr:rowOff>
                  </from>
                  <to>
                    <xdr:col>9</xdr:col>
                    <xdr:colOff>95250</xdr:colOff>
                    <xdr:row>348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291</xdr:row>
                    <xdr:rowOff>123825</xdr:rowOff>
                  </from>
                  <to>
                    <xdr:col>9</xdr:col>
                    <xdr:colOff>47625</xdr:colOff>
                    <xdr:row>293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29</xdr:col>
                    <xdr:colOff>133350</xdr:colOff>
                    <xdr:row>215</xdr:row>
                    <xdr:rowOff>152400</xdr:rowOff>
                  </from>
                  <to>
                    <xdr:col>38</xdr:col>
                    <xdr:colOff>28575</xdr:colOff>
                    <xdr:row>217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29</xdr:col>
                    <xdr:colOff>133350</xdr:colOff>
                    <xdr:row>216</xdr:row>
                    <xdr:rowOff>152400</xdr:rowOff>
                  </from>
                  <to>
                    <xdr:col>36</xdr:col>
                    <xdr:colOff>66675</xdr:colOff>
                    <xdr:row>218</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29</xdr:col>
                    <xdr:colOff>133350</xdr:colOff>
                    <xdr:row>217</xdr:row>
                    <xdr:rowOff>161925</xdr:rowOff>
                  </from>
                  <to>
                    <xdr:col>36</xdr:col>
                    <xdr:colOff>19050</xdr:colOff>
                    <xdr:row>219</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209550</xdr:colOff>
                    <xdr:row>162</xdr:row>
                    <xdr:rowOff>0</xdr:rowOff>
                  </from>
                  <to>
                    <xdr:col>9</xdr:col>
                    <xdr:colOff>114300</xdr:colOff>
                    <xdr:row>163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209550</xdr:colOff>
                    <xdr:row>163</xdr:row>
                    <xdr:rowOff>0</xdr:rowOff>
                  </from>
                  <to>
                    <xdr:col>9</xdr:col>
                    <xdr:colOff>95250</xdr:colOff>
                    <xdr:row>164</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209550</xdr:colOff>
                    <xdr:row>163</xdr:row>
                    <xdr:rowOff>190500</xdr:rowOff>
                  </from>
                  <to>
                    <xdr:col>5</xdr:col>
                    <xdr:colOff>28575</xdr:colOff>
                    <xdr:row>165</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4</xdr:col>
                    <xdr:colOff>19050</xdr:colOff>
                    <xdr:row>348</xdr:row>
                    <xdr:rowOff>0</xdr:rowOff>
                  </from>
                  <to>
                    <xdr:col>13</xdr:col>
                    <xdr:colOff>95250</xdr:colOff>
                    <xdr:row>349</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4</xdr:col>
                    <xdr:colOff>19050</xdr:colOff>
                    <xdr:row>348</xdr:row>
                    <xdr:rowOff>180975</xdr:rowOff>
                  </from>
                  <to>
                    <xdr:col>13</xdr:col>
                    <xdr:colOff>95250</xdr:colOff>
                    <xdr:row>350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4</xdr:col>
                    <xdr:colOff>19050</xdr:colOff>
                    <xdr:row>350</xdr:row>
                    <xdr:rowOff>0</xdr:rowOff>
                  </from>
                  <to>
                    <xdr:col>13</xdr:col>
                    <xdr:colOff>114300</xdr:colOff>
                    <xdr:row>351</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4</xdr:col>
                    <xdr:colOff>19050</xdr:colOff>
                    <xdr:row>351</xdr:row>
                    <xdr:rowOff>0</xdr:rowOff>
                  </from>
                  <to>
                    <xdr:col>13</xdr:col>
                    <xdr:colOff>95250</xdr:colOff>
                    <xdr:row>352</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4</xdr:col>
                    <xdr:colOff>19050</xdr:colOff>
                    <xdr:row>351</xdr:row>
                    <xdr:rowOff>190500</xdr:rowOff>
                  </from>
                  <to>
                    <xdr:col>13</xdr:col>
                    <xdr:colOff>95250</xdr:colOff>
                    <xdr:row>353</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4</xdr:col>
                    <xdr:colOff>19050</xdr:colOff>
                    <xdr:row>353</xdr:row>
                    <xdr:rowOff>0</xdr:rowOff>
                  </from>
                  <to>
                    <xdr:col>13</xdr:col>
                    <xdr:colOff>114300</xdr:colOff>
                    <xdr:row>354</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4</xdr:col>
                    <xdr:colOff>19050</xdr:colOff>
                    <xdr:row>354</xdr:row>
                    <xdr:rowOff>0</xdr:rowOff>
                  </from>
                  <to>
                    <xdr:col>13</xdr:col>
                    <xdr:colOff>95250</xdr:colOff>
                    <xdr:row>355</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4</xdr:col>
                    <xdr:colOff>19050</xdr:colOff>
                    <xdr:row>354</xdr:row>
                    <xdr:rowOff>190500</xdr:rowOff>
                  </from>
                  <to>
                    <xdr:col>13</xdr:col>
                    <xdr:colOff>95250</xdr:colOff>
                    <xdr:row>356</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4</xdr:col>
                    <xdr:colOff>19050</xdr:colOff>
                    <xdr:row>356</xdr:row>
                    <xdr:rowOff>0</xdr:rowOff>
                  </from>
                  <to>
                    <xdr:col>13</xdr:col>
                    <xdr:colOff>114300</xdr:colOff>
                    <xdr:row>357</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4</xdr:col>
                    <xdr:colOff>19050</xdr:colOff>
                    <xdr:row>357</xdr:row>
                    <xdr:rowOff>0</xdr:rowOff>
                  </from>
                  <to>
                    <xdr:col>13</xdr:col>
                    <xdr:colOff>95250</xdr:colOff>
                    <xdr:row>358</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4</xdr:col>
                    <xdr:colOff>19050</xdr:colOff>
                    <xdr:row>357</xdr:row>
                    <xdr:rowOff>180975</xdr:rowOff>
                  </from>
                  <to>
                    <xdr:col>13</xdr:col>
                    <xdr:colOff>95250</xdr:colOff>
                    <xdr:row>359</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4</xdr:col>
                    <xdr:colOff>19050</xdr:colOff>
                    <xdr:row>358</xdr:row>
                    <xdr:rowOff>180975</xdr:rowOff>
                  </from>
                  <to>
                    <xdr:col>13</xdr:col>
                    <xdr:colOff>114300</xdr:colOff>
                    <xdr:row>360</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3</xdr:col>
                    <xdr:colOff>47625</xdr:colOff>
                    <xdr:row>475</xdr:row>
                    <xdr:rowOff>0</xdr:rowOff>
                  </from>
                  <to>
                    <xdr:col>15</xdr:col>
                    <xdr:colOff>76200</xdr:colOff>
                    <xdr:row>476</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3</xdr:col>
                    <xdr:colOff>47625</xdr:colOff>
                    <xdr:row>475</xdr:row>
                    <xdr:rowOff>171450</xdr:rowOff>
                  </from>
                  <to>
                    <xdr:col>15</xdr:col>
                    <xdr:colOff>57150</xdr:colOff>
                    <xdr:row>476</xdr:row>
                    <xdr:rowOff>190500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3</xdr:col>
                    <xdr:colOff>47625</xdr:colOff>
                    <xdr:row>476</xdr:row>
                    <xdr:rowOff>161925</xdr:rowOff>
                  </from>
                  <to>
                    <xdr:col>14</xdr:col>
                    <xdr:colOff>76200</xdr:colOff>
                    <xdr:row>478</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3</xdr:col>
                    <xdr:colOff>57150</xdr:colOff>
                    <xdr:row>478</xdr:row>
                    <xdr:rowOff>0</xdr:rowOff>
                  </from>
                  <to>
                    <xdr:col>15</xdr:col>
                    <xdr:colOff>95250</xdr:colOff>
                    <xdr:row>479</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3</xdr:col>
                    <xdr:colOff>57150</xdr:colOff>
                    <xdr:row>478</xdr:row>
                    <xdr:rowOff>180975</xdr:rowOff>
                  </from>
                  <to>
                    <xdr:col>15</xdr:col>
                    <xdr:colOff>76200</xdr:colOff>
                    <xdr:row>480</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3</xdr:col>
                    <xdr:colOff>57150</xdr:colOff>
                    <xdr:row>479</xdr:row>
                    <xdr:rowOff>171450</xdr:rowOff>
                  </from>
                  <to>
                    <xdr:col>14</xdr:col>
                    <xdr:colOff>95250</xdr:colOff>
                    <xdr:row>481</xdr:row>
                    <xdr:rowOff>19050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47625</xdr:colOff>
                    <xdr:row>533</xdr:row>
                    <xdr:rowOff>0</xdr:rowOff>
                  </from>
                  <to>
                    <xdr:col>20</xdr:col>
                    <xdr:colOff>0</xdr:colOff>
                    <xdr:row>534</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47625</xdr:colOff>
                    <xdr:row>534</xdr:row>
                    <xdr:rowOff>47625</xdr:rowOff>
                  </from>
                  <to>
                    <xdr:col>19</xdr:col>
                    <xdr:colOff>28575</xdr:colOff>
                    <xdr:row>535</xdr:row>
                    <xdr:rowOff>85725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3</xdr:col>
                    <xdr:colOff>0</xdr:colOff>
                    <xdr:row>215</xdr:row>
                    <xdr:rowOff>142875</xdr:rowOff>
                  </from>
                  <to>
                    <xdr:col>10</xdr:col>
                    <xdr:colOff>19050</xdr:colOff>
                    <xdr:row>217</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3</xdr:col>
                    <xdr:colOff>0</xdr:colOff>
                    <xdr:row>216</xdr:row>
                    <xdr:rowOff>142875</xdr:rowOff>
                  </from>
                  <to>
                    <xdr:col>9</xdr:col>
                    <xdr:colOff>28575</xdr:colOff>
                    <xdr:row>218</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xdr:col>
                    <xdr:colOff>0</xdr:colOff>
                    <xdr:row>217</xdr:row>
                    <xdr:rowOff>152400</xdr:rowOff>
                  </from>
                  <to>
                    <xdr:col>8</xdr:col>
                    <xdr:colOff>171450</xdr:colOff>
                    <xdr:row>219</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29</xdr:col>
                    <xdr:colOff>133350</xdr:colOff>
                    <xdr:row>219</xdr:row>
                    <xdr:rowOff>152400</xdr:rowOff>
                  </from>
                  <to>
                    <xdr:col>38</xdr:col>
                    <xdr:colOff>28575</xdr:colOff>
                    <xdr:row>221</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29</xdr:col>
                    <xdr:colOff>133350</xdr:colOff>
                    <xdr:row>220</xdr:row>
                    <xdr:rowOff>152400</xdr:rowOff>
                  </from>
                  <to>
                    <xdr:col>36</xdr:col>
                    <xdr:colOff>66675</xdr:colOff>
                    <xdr:row>222</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29</xdr:col>
                    <xdr:colOff>133350</xdr:colOff>
                    <xdr:row>221</xdr:row>
                    <xdr:rowOff>161925</xdr:rowOff>
                  </from>
                  <to>
                    <xdr:col>36</xdr:col>
                    <xdr:colOff>19050</xdr:colOff>
                    <xdr:row>223</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xdr:col>
                    <xdr:colOff>0</xdr:colOff>
                    <xdr:row>219</xdr:row>
                    <xdr:rowOff>142875</xdr:rowOff>
                  </from>
                  <to>
                    <xdr:col>10</xdr:col>
                    <xdr:colOff>19050</xdr:colOff>
                    <xdr:row>221</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3</xdr:col>
                    <xdr:colOff>0</xdr:colOff>
                    <xdr:row>220</xdr:row>
                    <xdr:rowOff>142875</xdr:rowOff>
                  </from>
                  <to>
                    <xdr:col>9</xdr:col>
                    <xdr:colOff>28575</xdr:colOff>
                    <xdr:row>222</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xdr:col>
                    <xdr:colOff>0</xdr:colOff>
                    <xdr:row>221</xdr:row>
                    <xdr:rowOff>152400</xdr:rowOff>
                  </from>
                  <to>
                    <xdr:col>8</xdr:col>
                    <xdr:colOff>171450</xdr:colOff>
                    <xdr:row>223</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29</xdr:col>
                    <xdr:colOff>133350</xdr:colOff>
                    <xdr:row>223</xdr:row>
                    <xdr:rowOff>152400</xdr:rowOff>
                  </from>
                  <to>
                    <xdr:col>38</xdr:col>
                    <xdr:colOff>28575</xdr:colOff>
                    <xdr:row>225</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29</xdr:col>
                    <xdr:colOff>133350</xdr:colOff>
                    <xdr:row>224</xdr:row>
                    <xdr:rowOff>152400</xdr:rowOff>
                  </from>
                  <to>
                    <xdr:col>36</xdr:col>
                    <xdr:colOff>66675</xdr:colOff>
                    <xdr:row>226</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29</xdr:col>
                    <xdr:colOff>133350</xdr:colOff>
                    <xdr:row>225</xdr:row>
                    <xdr:rowOff>161925</xdr:rowOff>
                  </from>
                  <to>
                    <xdr:col>36</xdr:col>
                    <xdr:colOff>19050</xdr:colOff>
                    <xdr:row>227</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3</xdr:col>
                    <xdr:colOff>0</xdr:colOff>
                    <xdr:row>223</xdr:row>
                    <xdr:rowOff>142875</xdr:rowOff>
                  </from>
                  <to>
                    <xdr:col>10</xdr:col>
                    <xdr:colOff>19050</xdr:colOff>
                    <xdr:row>225</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3</xdr:col>
                    <xdr:colOff>0</xdr:colOff>
                    <xdr:row>224</xdr:row>
                    <xdr:rowOff>142875</xdr:rowOff>
                  </from>
                  <to>
                    <xdr:col>9</xdr:col>
                    <xdr:colOff>28575</xdr:colOff>
                    <xdr:row>226</xdr:row>
                    <xdr:rowOff>9525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3</xdr:col>
                    <xdr:colOff>0</xdr:colOff>
                    <xdr:row>225</xdr:row>
                    <xdr:rowOff>152400</xdr:rowOff>
                  </from>
                  <to>
                    <xdr:col>8</xdr:col>
                    <xdr:colOff>171450</xdr:colOff>
                    <xdr:row>227</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29</xdr:col>
                    <xdr:colOff>133350</xdr:colOff>
                    <xdr:row>227</xdr:row>
                    <xdr:rowOff>152400</xdr:rowOff>
                  </from>
                  <to>
                    <xdr:col>38</xdr:col>
                    <xdr:colOff>28575</xdr:colOff>
                    <xdr:row>229</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29</xdr:col>
                    <xdr:colOff>133350</xdr:colOff>
                    <xdr:row>228</xdr:row>
                    <xdr:rowOff>152400</xdr:rowOff>
                  </from>
                  <to>
                    <xdr:col>36</xdr:col>
                    <xdr:colOff>66675</xdr:colOff>
                    <xdr:row>230</xdr:row>
                    <xdr:rowOff>19050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29</xdr:col>
                    <xdr:colOff>133350</xdr:colOff>
                    <xdr:row>229</xdr:row>
                    <xdr:rowOff>161925</xdr:rowOff>
                  </from>
                  <to>
                    <xdr:col>36</xdr:col>
                    <xdr:colOff>19050</xdr:colOff>
                    <xdr:row>231</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3</xdr:col>
                    <xdr:colOff>0</xdr:colOff>
                    <xdr:row>227</xdr:row>
                    <xdr:rowOff>142875</xdr:rowOff>
                  </from>
                  <to>
                    <xdr:col>10</xdr:col>
                    <xdr:colOff>19050</xdr:colOff>
                    <xdr:row>229</xdr:row>
                    <xdr:rowOff>9525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3</xdr:col>
                    <xdr:colOff>0</xdr:colOff>
                    <xdr:row>228</xdr:row>
                    <xdr:rowOff>142875</xdr:rowOff>
                  </from>
                  <to>
                    <xdr:col>9</xdr:col>
                    <xdr:colOff>28575</xdr:colOff>
                    <xdr:row>230</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3</xdr:col>
                    <xdr:colOff>0</xdr:colOff>
                    <xdr:row>229</xdr:row>
                    <xdr:rowOff>152400</xdr:rowOff>
                  </from>
                  <to>
                    <xdr:col>8</xdr:col>
                    <xdr:colOff>171450</xdr:colOff>
                    <xdr:row>231</xdr:row>
                    <xdr:rowOff>19050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29</xdr:col>
                    <xdr:colOff>133350</xdr:colOff>
                    <xdr:row>231</xdr:row>
                    <xdr:rowOff>152400</xdr:rowOff>
                  </from>
                  <to>
                    <xdr:col>38</xdr:col>
                    <xdr:colOff>28575</xdr:colOff>
                    <xdr:row>233</xdr:row>
                    <xdr:rowOff>19050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29</xdr:col>
                    <xdr:colOff>133350</xdr:colOff>
                    <xdr:row>232</xdr:row>
                    <xdr:rowOff>152400</xdr:rowOff>
                  </from>
                  <to>
                    <xdr:col>36</xdr:col>
                    <xdr:colOff>66675</xdr:colOff>
                    <xdr:row>234</xdr:row>
                    <xdr:rowOff>19050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29</xdr:col>
                    <xdr:colOff>133350</xdr:colOff>
                    <xdr:row>233</xdr:row>
                    <xdr:rowOff>161925</xdr:rowOff>
                  </from>
                  <to>
                    <xdr:col>36</xdr:col>
                    <xdr:colOff>19050</xdr:colOff>
                    <xdr:row>235</xdr:row>
                    <xdr:rowOff>28575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3</xdr:col>
                    <xdr:colOff>0</xdr:colOff>
                    <xdr:row>231</xdr:row>
                    <xdr:rowOff>142875</xdr:rowOff>
                  </from>
                  <to>
                    <xdr:col>10</xdr:col>
                    <xdr:colOff>19050</xdr:colOff>
                    <xdr:row>233</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3</xdr:col>
                    <xdr:colOff>0</xdr:colOff>
                    <xdr:row>232</xdr:row>
                    <xdr:rowOff>142875</xdr:rowOff>
                  </from>
                  <to>
                    <xdr:col>9</xdr:col>
                    <xdr:colOff>28575</xdr:colOff>
                    <xdr:row>234</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3</xdr:col>
                    <xdr:colOff>0</xdr:colOff>
                    <xdr:row>233</xdr:row>
                    <xdr:rowOff>152400</xdr:rowOff>
                  </from>
                  <to>
                    <xdr:col>8</xdr:col>
                    <xdr:colOff>171450</xdr:colOff>
                    <xdr:row>235</xdr:row>
                    <xdr:rowOff>19050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sizeWithCells="1">
                  <from>
                    <xdr:col>29</xdr:col>
                    <xdr:colOff>133350</xdr:colOff>
                    <xdr:row>235</xdr:row>
                    <xdr:rowOff>152400</xdr:rowOff>
                  </from>
                  <to>
                    <xdr:col>38</xdr:col>
                    <xdr:colOff>28575</xdr:colOff>
                    <xdr:row>237</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29</xdr:col>
                    <xdr:colOff>133350</xdr:colOff>
                    <xdr:row>236</xdr:row>
                    <xdr:rowOff>152400</xdr:rowOff>
                  </from>
                  <to>
                    <xdr:col>36</xdr:col>
                    <xdr:colOff>66675</xdr:colOff>
                    <xdr:row>238</xdr:row>
                    <xdr:rowOff>19050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29</xdr:col>
                    <xdr:colOff>133350</xdr:colOff>
                    <xdr:row>237</xdr:row>
                    <xdr:rowOff>161925</xdr:rowOff>
                  </from>
                  <to>
                    <xdr:col>36</xdr:col>
                    <xdr:colOff>19050</xdr:colOff>
                    <xdr:row>239</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sizeWithCells="1">
                  <from>
                    <xdr:col>3</xdr:col>
                    <xdr:colOff>0</xdr:colOff>
                    <xdr:row>235</xdr:row>
                    <xdr:rowOff>142875</xdr:rowOff>
                  </from>
                  <to>
                    <xdr:col>10</xdr:col>
                    <xdr:colOff>19050</xdr:colOff>
                    <xdr:row>237</xdr:row>
                    <xdr:rowOff>9525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3</xdr:col>
                    <xdr:colOff>0</xdr:colOff>
                    <xdr:row>236</xdr:row>
                    <xdr:rowOff>142875</xdr:rowOff>
                  </from>
                  <to>
                    <xdr:col>9</xdr:col>
                    <xdr:colOff>28575</xdr:colOff>
                    <xdr:row>238</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3</xdr:col>
                    <xdr:colOff>0</xdr:colOff>
                    <xdr:row>237</xdr:row>
                    <xdr:rowOff>152400</xdr:rowOff>
                  </from>
                  <to>
                    <xdr:col>8</xdr:col>
                    <xdr:colOff>171450</xdr:colOff>
                    <xdr:row>239</xdr:row>
                    <xdr:rowOff>19050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29</xdr:col>
                    <xdr:colOff>133350</xdr:colOff>
                    <xdr:row>239</xdr:row>
                    <xdr:rowOff>152400</xdr:rowOff>
                  </from>
                  <to>
                    <xdr:col>38</xdr:col>
                    <xdr:colOff>28575</xdr:colOff>
                    <xdr:row>241</xdr:row>
                    <xdr:rowOff>19050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29</xdr:col>
                    <xdr:colOff>133350</xdr:colOff>
                    <xdr:row>240</xdr:row>
                    <xdr:rowOff>152400</xdr:rowOff>
                  </from>
                  <to>
                    <xdr:col>36</xdr:col>
                    <xdr:colOff>66675</xdr:colOff>
                    <xdr:row>242</xdr:row>
                    <xdr:rowOff>19050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29</xdr:col>
                    <xdr:colOff>133350</xdr:colOff>
                    <xdr:row>241</xdr:row>
                    <xdr:rowOff>161925</xdr:rowOff>
                  </from>
                  <to>
                    <xdr:col>36</xdr:col>
                    <xdr:colOff>19050</xdr:colOff>
                    <xdr:row>243</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sizeWithCells="1">
                  <from>
                    <xdr:col>3</xdr:col>
                    <xdr:colOff>0</xdr:colOff>
                    <xdr:row>239</xdr:row>
                    <xdr:rowOff>142875</xdr:rowOff>
                  </from>
                  <to>
                    <xdr:col>10</xdr:col>
                    <xdr:colOff>19050</xdr:colOff>
                    <xdr:row>241</xdr:row>
                    <xdr:rowOff>9525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sizeWithCells="1">
                  <from>
                    <xdr:col>3</xdr:col>
                    <xdr:colOff>0</xdr:colOff>
                    <xdr:row>240</xdr:row>
                    <xdr:rowOff>142875</xdr:rowOff>
                  </from>
                  <to>
                    <xdr:col>9</xdr:col>
                    <xdr:colOff>28575</xdr:colOff>
                    <xdr:row>242</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sizeWithCells="1">
                  <from>
                    <xdr:col>3</xdr:col>
                    <xdr:colOff>0</xdr:colOff>
                    <xdr:row>241</xdr:row>
                    <xdr:rowOff>152400</xdr:rowOff>
                  </from>
                  <to>
                    <xdr:col>8</xdr:col>
                    <xdr:colOff>171450</xdr:colOff>
                    <xdr:row>243</xdr:row>
                    <xdr:rowOff>19050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sizeWithCells="1">
                  <from>
                    <xdr:col>29</xdr:col>
                    <xdr:colOff>133350</xdr:colOff>
                    <xdr:row>243</xdr:row>
                    <xdr:rowOff>152400</xdr:rowOff>
                  </from>
                  <to>
                    <xdr:col>38</xdr:col>
                    <xdr:colOff>28575</xdr:colOff>
                    <xdr:row>245</xdr:row>
                    <xdr:rowOff>19050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sizeWithCells="1">
                  <from>
                    <xdr:col>29</xdr:col>
                    <xdr:colOff>133350</xdr:colOff>
                    <xdr:row>244</xdr:row>
                    <xdr:rowOff>152400</xdr:rowOff>
                  </from>
                  <to>
                    <xdr:col>36</xdr:col>
                    <xdr:colOff>66675</xdr:colOff>
                    <xdr:row>246</xdr:row>
                    <xdr:rowOff>19050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sizeWithCells="1">
                  <from>
                    <xdr:col>29</xdr:col>
                    <xdr:colOff>133350</xdr:colOff>
                    <xdr:row>245</xdr:row>
                    <xdr:rowOff>161925</xdr:rowOff>
                  </from>
                  <to>
                    <xdr:col>36</xdr:col>
                    <xdr:colOff>19050</xdr:colOff>
                    <xdr:row>247</xdr:row>
                    <xdr:rowOff>28575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sizeWithCells="1">
                  <from>
                    <xdr:col>3</xdr:col>
                    <xdr:colOff>0</xdr:colOff>
                    <xdr:row>243</xdr:row>
                    <xdr:rowOff>142875</xdr:rowOff>
                  </from>
                  <to>
                    <xdr:col>10</xdr:col>
                    <xdr:colOff>19050</xdr:colOff>
                    <xdr:row>245</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sizeWithCells="1">
                  <from>
                    <xdr:col>3</xdr:col>
                    <xdr:colOff>0</xdr:colOff>
                    <xdr:row>244</xdr:row>
                    <xdr:rowOff>142875</xdr:rowOff>
                  </from>
                  <to>
                    <xdr:col>9</xdr:col>
                    <xdr:colOff>28575</xdr:colOff>
                    <xdr:row>246</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sizeWithCells="1">
                  <from>
                    <xdr:col>3</xdr:col>
                    <xdr:colOff>0</xdr:colOff>
                    <xdr:row>245</xdr:row>
                    <xdr:rowOff>152400</xdr:rowOff>
                  </from>
                  <to>
                    <xdr:col>8</xdr:col>
                    <xdr:colOff>171450</xdr:colOff>
                    <xdr:row>247</xdr:row>
                    <xdr:rowOff>19050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sizeWithCells="1">
                  <from>
                    <xdr:col>29</xdr:col>
                    <xdr:colOff>133350</xdr:colOff>
                    <xdr:row>247</xdr:row>
                    <xdr:rowOff>152400</xdr:rowOff>
                  </from>
                  <to>
                    <xdr:col>38</xdr:col>
                    <xdr:colOff>28575</xdr:colOff>
                    <xdr:row>249</xdr:row>
                    <xdr:rowOff>19050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sizeWithCells="1">
                  <from>
                    <xdr:col>29</xdr:col>
                    <xdr:colOff>133350</xdr:colOff>
                    <xdr:row>248</xdr:row>
                    <xdr:rowOff>152400</xdr:rowOff>
                  </from>
                  <to>
                    <xdr:col>36</xdr:col>
                    <xdr:colOff>66675</xdr:colOff>
                    <xdr:row>250</xdr:row>
                    <xdr:rowOff>19050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sizeWithCells="1">
                  <from>
                    <xdr:col>29</xdr:col>
                    <xdr:colOff>133350</xdr:colOff>
                    <xdr:row>249</xdr:row>
                    <xdr:rowOff>161925</xdr:rowOff>
                  </from>
                  <to>
                    <xdr:col>36</xdr:col>
                    <xdr:colOff>19050</xdr:colOff>
                    <xdr:row>251</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sizeWithCells="1">
                  <from>
                    <xdr:col>3</xdr:col>
                    <xdr:colOff>0</xdr:colOff>
                    <xdr:row>247</xdr:row>
                    <xdr:rowOff>142875</xdr:rowOff>
                  </from>
                  <to>
                    <xdr:col>10</xdr:col>
                    <xdr:colOff>19050</xdr:colOff>
                    <xdr:row>249</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sizeWithCells="1">
                  <from>
                    <xdr:col>3</xdr:col>
                    <xdr:colOff>0</xdr:colOff>
                    <xdr:row>248</xdr:row>
                    <xdr:rowOff>142875</xdr:rowOff>
                  </from>
                  <to>
                    <xdr:col>9</xdr:col>
                    <xdr:colOff>28575</xdr:colOff>
                    <xdr:row>250</xdr:row>
                    <xdr:rowOff>9525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sizeWithCells="1">
                  <from>
                    <xdr:col>3</xdr:col>
                    <xdr:colOff>0</xdr:colOff>
                    <xdr:row>249</xdr:row>
                    <xdr:rowOff>152400</xdr:rowOff>
                  </from>
                  <to>
                    <xdr:col>8</xdr:col>
                    <xdr:colOff>171450</xdr:colOff>
                    <xdr:row>251</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sizeWithCells="1">
                  <from>
                    <xdr:col>29</xdr:col>
                    <xdr:colOff>133350</xdr:colOff>
                    <xdr:row>251</xdr:row>
                    <xdr:rowOff>152400</xdr:rowOff>
                  </from>
                  <to>
                    <xdr:col>38</xdr:col>
                    <xdr:colOff>28575</xdr:colOff>
                    <xdr:row>253</xdr:row>
                    <xdr:rowOff>19050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sizeWithCells="1">
                  <from>
                    <xdr:col>29</xdr:col>
                    <xdr:colOff>133350</xdr:colOff>
                    <xdr:row>252</xdr:row>
                    <xdr:rowOff>152400</xdr:rowOff>
                  </from>
                  <to>
                    <xdr:col>36</xdr:col>
                    <xdr:colOff>66675</xdr:colOff>
                    <xdr:row>254</xdr:row>
                    <xdr:rowOff>19050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sizeWithCells="1">
                  <from>
                    <xdr:col>29</xdr:col>
                    <xdr:colOff>133350</xdr:colOff>
                    <xdr:row>253</xdr:row>
                    <xdr:rowOff>161925</xdr:rowOff>
                  </from>
                  <to>
                    <xdr:col>36</xdr:col>
                    <xdr:colOff>19050</xdr:colOff>
                    <xdr:row>255</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sizeWithCells="1">
                  <from>
                    <xdr:col>3</xdr:col>
                    <xdr:colOff>0</xdr:colOff>
                    <xdr:row>251</xdr:row>
                    <xdr:rowOff>142875</xdr:rowOff>
                  </from>
                  <to>
                    <xdr:col>10</xdr:col>
                    <xdr:colOff>19050</xdr:colOff>
                    <xdr:row>253</xdr:row>
                    <xdr:rowOff>9525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sizeWithCells="1">
                  <from>
                    <xdr:col>3</xdr:col>
                    <xdr:colOff>0</xdr:colOff>
                    <xdr:row>252</xdr:row>
                    <xdr:rowOff>142875</xdr:rowOff>
                  </from>
                  <to>
                    <xdr:col>9</xdr:col>
                    <xdr:colOff>28575</xdr:colOff>
                    <xdr:row>254</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sizeWithCells="1">
                  <from>
                    <xdr:col>3</xdr:col>
                    <xdr:colOff>0</xdr:colOff>
                    <xdr:row>253</xdr:row>
                    <xdr:rowOff>152400</xdr:rowOff>
                  </from>
                  <to>
                    <xdr:col>8</xdr:col>
                    <xdr:colOff>171450</xdr:colOff>
                    <xdr:row>255</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sizeWithCells="1">
                  <from>
                    <xdr:col>29</xdr:col>
                    <xdr:colOff>133350</xdr:colOff>
                    <xdr:row>255</xdr:row>
                    <xdr:rowOff>152400</xdr:rowOff>
                  </from>
                  <to>
                    <xdr:col>38</xdr:col>
                    <xdr:colOff>28575</xdr:colOff>
                    <xdr:row>257</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sizeWithCells="1">
                  <from>
                    <xdr:col>29</xdr:col>
                    <xdr:colOff>133350</xdr:colOff>
                    <xdr:row>256</xdr:row>
                    <xdr:rowOff>152400</xdr:rowOff>
                  </from>
                  <to>
                    <xdr:col>36</xdr:col>
                    <xdr:colOff>66675</xdr:colOff>
                    <xdr:row>258</xdr:row>
                    <xdr:rowOff>19050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sizeWithCells="1">
                  <from>
                    <xdr:col>29</xdr:col>
                    <xdr:colOff>133350</xdr:colOff>
                    <xdr:row>257</xdr:row>
                    <xdr:rowOff>161925</xdr:rowOff>
                  </from>
                  <to>
                    <xdr:col>36</xdr:col>
                    <xdr:colOff>19050</xdr:colOff>
                    <xdr:row>259</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sizeWithCells="1">
                  <from>
                    <xdr:col>3</xdr:col>
                    <xdr:colOff>0</xdr:colOff>
                    <xdr:row>255</xdr:row>
                    <xdr:rowOff>142875</xdr:rowOff>
                  </from>
                  <to>
                    <xdr:col>10</xdr:col>
                    <xdr:colOff>19050</xdr:colOff>
                    <xdr:row>257</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sizeWithCells="1">
                  <from>
                    <xdr:col>3</xdr:col>
                    <xdr:colOff>0</xdr:colOff>
                    <xdr:row>256</xdr:row>
                    <xdr:rowOff>142875</xdr:rowOff>
                  </from>
                  <to>
                    <xdr:col>9</xdr:col>
                    <xdr:colOff>28575</xdr:colOff>
                    <xdr:row>258</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sizeWithCells="1">
                  <from>
                    <xdr:col>3</xdr:col>
                    <xdr:colOff>0</xdr:colOff>
                    <xdr:row>257</xdr:row>
                    <xdr:rowOff>152400</xdr:rowOff>
                  </from>
                  <to>
                    <xdr:col>8</xdr:col>
                    <xdr:colOff>171450</xdr:colOff>
                    <xdr:row>259</xdr:row>
                    <xdr:rowOff>19050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sizeWithCells="1">
                  <from>
                    <xdr:col>29</xdr:col>
                    <xdr:colOff>133350</xdr:colOff>
                    <xdr:row>259</xdr:row>
                    <xdr:rowOff>152400</xdr:rowOff>
                  </from>
                  <to>
                    <xdr:col>38</xdr:col>
                    <xdr:colOff>28575</xdr:colOff>
                    <xdr:row>261</xdr:row>
                    <xdr:rowOff>19050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sizeWithCells="1">
                  <from>
                    <xdr:col>29</xdr:col>
                    <xdr:colOff>133350</xdr:colOff>
                    <xdr:row>260</xdr:row>
                    <xdr:rowOff>152400</xdr:rowOff>
                  </from>
                  <to>
                    <xdr:col>36</xdr:col>
                    <xdr:colOff>66675</xdr:colOff>
                    <xdr:row>262</xdr:row>
                    <xdr:rowOff>19050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sizeWithCells="1">
                  <from>
                    <xdr:col>29</xdr:col>
                    <xdr:colOff>133350</xdr:colOff>
                    <xdr:row>261</xdr:row>
                    <xdr:rowOff>161925</xdr:rowOff>
                  </from>
                  <to>
                    <xdr:col>36</xdr:col>
                    <xdr:colOff>19050</xdr:colOff>
                    <xdr:row>263</xdr:row>
                    <xdr:rowOff>28575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sizeWithCells="1">
                  <from>
                    <xdr:col>3</xdr:col>
                    <xdr:colOff>0</xdr:colOff>
                    <xdr:row>259</xdr:row>
                    <xdr:rowOff>142875</xdr:rowOff>
                  </from>
                  <to>
                    <xdr:col>10</xdr:col>
                    <xdr:colOff>19050</xdr:colOff>
                    <xdr:row>261</xdr:row>
                    <xdr:rowOff>9525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sizeWithCells="1">
                  <from>
                    <xdr:col>3</xdr:col>
                    <xdr:colOff>0</xdr:colOff>
                    <xdr:row>260</xdr:row>
                    <xdr:rowOff>142875</xdr:rowOff>
                  </from>
                  <to>
                    <xdr:col>9</xdr:col>
                    <xdr:colOff>28575</xdr:colOff>
                    <xdr:row>262</xdr:row>
                    <xdr:rowOff>9525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sizeWithCells="1">
                  <from>
                    <xdr:col>3</xdr:col>
                    <xdr:colOff>0</xdr:colOff>
                    <xdr:row>261</xdr:row>
                    <xdr:rowOff>152400</xdr:rowOff>
                  </from>
                  <to>
                    <xdr:col>8</xdr:col>
                    <xdr:colOff>171450</xdr:colOff>
                    <xdr:row>263</xdr:row>
                    <xdr:rowOff>19050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sizeWithCells="1">
                  <from>
                    <xdr:col>29</xdr:col>
                    <xdr:colOff>133350</xdr:colOff>
                    <xdr:row>263</xdr:row>
                    <xdr:rowOff>152400</xdr:rowOff>
                  </from>
                  <to>
                    <xdr:col>38</xdr:col>
                    <xdr:colOff>28575</xdr:colOff>
                    <xdr:row>265</xdr:row>
                    <xdr:rowOff>19050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sizeWithCells="1">
                  <from>
                    <xdr:col>29</xdr:col>
                    <xdr:colOff>133350</xdr:colOff>
                    <xdr:row>264</xdr:row>
                    <xdr:rowOff>152400</xdr:rowOff>
                  </from>
                  <to>
                    <xdr:col>36</xdr:col>
                    <xdr:colOff>66675</xdr:colOff>
                    <xdr:row>266</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sizeWithCells="1">
                  <from>
                    <xdr:col>29</xdr:col>
                    <xdr:colOff>133350</xdr:colOff>
                    <xdr:row>265</xdr:row>
                    <xdr:rowOff>161925</xdr:rowOff>
                  </from>
                  <to>
                    <xdr:col>36</xdr:col>
                    <xdr:colOff>19050</xdr:colOff>
                    <xdr:row>267</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sizeWithCells="1">
                  <from>
                    <xdr:col>3</xdr:col>
                    <xdr:colOff>0</xdr:colOff>
                    <xdr:row>263</xdr:row>
                    <xdr:rowOff>142875</xdr:rowOff>
                  </from>
                  <to>
                    <xdr:col>10</xdr:col>
                    <xdr:colOff>19050</xdr:colOff>
                    <xdr:row>265</xdr:row>
                    <xdr:rowOff>9525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sizeWithCells="1">
                  <from>
                    <xdr:col>3</xdr:col>
                    <xdr:colOff>0</xdr:colOff>
                    <xdr:row>264</xdr:row>
                    <xdr:rowOff>142875</xdr:rowOff>
                  </from>
                  <to>
                    <xdr:col>9</xdr:col>
                    <xdr:colOff>28575</xdr:colOff>
                    <xdr:row>266</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sizeWithCells="1">
                  <from>
                    <xdr:col>3</xdr:col>
                    <xdr:colOff>0</xdr:colOff>
                    <xdr:row>265</xdr:row>
                    <xdr:rowOff>152400</xdr:rowOff>
                  </from>
                  <to>
                    <xdr:col>8</xdr:col>
                    <xdr:colOff>171450</xdr:colOff>
                    <xdr:row>267</xdr:row>
                    <xdr:rowOff>19050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sizeWithCells="1">
                  <from>
                    <xdr:col>29</xdr:col>
                    <xdr:colOff>152400</xdr:colOff>
                    <xdr:row>267</xdr:row>
                    <xdr:rowOff>161925</xdr:rowOff>
                  </from>
                  <to>
                    <xdr:col>38</xdr:col>
                    <xdr:colOff>47625</xdr:colOff>
                    <xdr:row>269</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sizeWithCells="1">
                  <from>
                    <xdr:col>29</xdr:col>
                    <xdr:colOff>152400</xdr:colOff>
                    <xdr:row>268</xdr:row>
                    <xdr:rowOff>161925</xdr:rowOff>
                  </from>
                  <to>
                    <xdr:col>36</xdr:col>
                    <xdr:colOff>85725</xdr:colOff>
                    <xdr:row>270</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sizeWithCells="1">
                  <from>
                    <xdr:col>29</xdr:col>
                    <xdr:colOff>152400</xdr:colOff>
                    <xdr:row>270</xdr:row>
                    <xdr:rowOff>0</xdr:rowOff>
                  </from>
                  <to>
                    <xdr:col>36</xdr:col>
                    <xdr:colOff>38100</xdr:colOff>
                    <xdr:row>271</xdr:row>
                    <xdr:rowOff>38100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sizeWithCells="1">
                  <from>
                    <xdr:col>2</xdr:col>
                    <xdr:colOff>228600</xdr:colOff>
                    <xdr:row>267</xdr:row>
                    <xdr:rowOff>161925</xdr:rowOff>
                  </from>
                  <to>
                    <xdr:col>10</xdr:col>
                    <xdr:colOff>9525</xdr:colOff>
                    <xdr:row>269</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sizeWithCells="1">
                  <from>
                    <xdr:col>2</xdr:col>
                    <xdr:colOff>228600</xdr:colOff>
                    <xdr:row>268</xdr:row>
                    <xdr:rowOff>161925</xdr:rowOff>
                  </from>
                  <to>
                    <xdr:col>9</xdr:col>
                    <xdr:colOff>19050</xdr:colOff>
                    <xdr:row>270</xdr:row>
                    <xdr:rowOff>38100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sizeWithCells="1">
                  <from>
                    <xdr:col>2</xdr:col>
                    <xdr:colOff>228600</xdr:colOff>
                    <xdr:row>270</xdr:row>
                    <xdr:rowOff>9525</xdr:rowOff>
                  </from>
                  <to>
                    <xdr:col>8</xdr:col>
                    <xdr:colOff>161925</xdr:colOff>
                    <xdr:row>271</xdr:row>
                    <xdr:rowOff>47625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sizeWithCells="1">
                  <from>
                    <xdr:col>29</xdr:col>
                    <xdr:colOff>133350</xdr:colOff>
                    <xdr:row>279</xdr:row>
                    <xdr:rowOff>152400</xdr:rowOff>
                  </from>
                  <to>
                    <xdr:col>38</xdr:col>
                    <xdr:colOff>28575</xdr:colOff>
                    <xdr:row>281</xdr:row>
                    <xdr:rowOff>19050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sizeWithCells="1">
                  <from>
                    <xdr:col>29</xdr:col>
                    <xdr:colOff>133350</xdr:colOff>
                    <xdr:row>280</xdr:row>
                    <xdr:rowOff>152400</xdr:rowOff>
                  </from>
                  <to>
                    <xdr:col>36</xdr:col>
                    <xdr:colOff>66675</xdr:colOff>
                    <xdr:row>282</xdr:row>
                    <xdr:rowOff>19050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sizeWithCells="1">
                  <from>
                    <xdr:col>29</xdr:col>
                    <xdr:colOff>133350</xdr:colOff>
                    <xdr:row>281</xdr:row>
                    <xdr:rowOff>161925</xdr:rowOff>
                  </from>
                  <to>
                    <xdr:col>36</xdr:col>
                    <xdr:colOff>19050</xdr:colOff>
                    <xdr:row>283</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sizeWithCells="1">
                  <from>
                    <xdr:col>3</xdr:col>
                    <xdr:colOff>0</xdr:colOff>
                    <xdr:row>279</xdr:row>
                    <xdr:rowOff>142875</xdr:rowOff>
                  </from>
                  <to>
                    <xdr:col>10</xdr:col>
                    <xdr:colOff>19050</xdr:colOff>
                    <xdr:row>281</xdr:row>
                    <xdr:rowOff>9525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sizeWithCells="1">
                  <from>
                    <xdr:col>3</xdr:col>
                    <xdr:colOff>0</xdr:colOff>
                    <xdr:row>280</xdr:row>
                    <xdr:rowOff>142875</xdr:rowOff>
                  </from>
                  <to>
                    <xdr:col>9</xdr:col>
                    <xdr:colOff>28575</xdr:colOff>
                    <xdr:row>282</xdr:row>
                    <xdr:rowOff>9525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sizeWithCells="1">
                  <from>
                    <xdr:col>3</xdr:col>
                    <xdr:colOff>0</xdr:colOff>
                    <xdr:row>281</xdr:row>
                    <xdr:rowOff>152400</xdr:rowOff>
                  </from>
                  <to>
                    <xdr:col>8</xdr:col>
                    <xdr:colOff>171450</xdr:colOff>
                    <xdr:row>283</xdr:row>
                    <xdr:rowOff>19050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3</xdr:col>
                    <xdr:colOff>9525</xdr:colOff>
                    <xdr:row>153</xdr:row>
                    <xdr:rowOff>95250</xdr:rowOff>
                  </from>
                  <to>
                    <xdr:col>5</xdr:col>
                    <xdr:colOff>66675</xdr:colOff>
                    <xdr:row>155</xdr:row>
                    <xdr:rowOff>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2</xdr:col>
                    <xdr:colOff>47625</xdr:colOff>
                    <xdr:row>535</xdr:row>
                    <xdr:rowOff>28575</xdr:rowOff>
                  </from>
                  <to>
                    <xdr:col>9</xdr:col>
                    <xdr:colOff>104775</xdr:colOff>
                    <xdr:row>536</xdr:row>
                    <xdr:rowOff>66675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xdr:col>
                    <xdr:colOff>209550</xdr:colOff>
                    <xdr:row>165</xdr:row>
                    <xdr:rowOff>0</xdr:rowOff>
                  </from>
                  <to>
                    <xdr:col>9</xdr:col>
                    <xdr:colOff>114300</xdr:colOff>
                    <xdr:row>166</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2</xdr:col>
                    <xdr:colOff>209550</xdr:colOff>
                    <xdr:row>172</xdr:row>
                    <xdr:rowOff>19050</xdr:rowOff>
                  </from>
                  <to>
                    <xdr:col>9</xdr:col>
                    <xdr:colOff>95250</xdr:colOff>
                    <xdr:row>173</xdr:row>
                    <xdr:rowOff>57150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2</xdr:col>
                    <xdr:colOff>209550</xdr:colOff>
                    <xdr:row>173</xdr:row>
                    <xdr:rowOff>9525</xdr:rowOff>
                  </from>
                  <to>
                    <xdr:col>5</xdr:col>
                    <xdr:colOff>28575</xdr:colOff>
                    <xdr:row>174</xdr:row>
                    <xdr:rowOff>47625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2</xdr:col>
                    <xdr:colOff>209550</xdr:colOff>
                    <xdr:row>173</xdr:row>
                    <xdr:rowOff>180975</xdr:rowOff>
                  </from>
                  <to>
                    <xdr:col>9</xdr:col>
                    <xdr:colOff>114300</xdr:colOff>
                    <xdr:row>175</xdr:row>
                    <xdr:rowOff>38100</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2</xdr:col>
                    <xdr:colOff>209550</xdr:colOff>
                    <xdr:row>174</xdr:row>
                    <xdr:rowOff>180975</xdr:rowOff>
                  </from>
                  <to>
                    <xdr:col>9</xdr:col>
                    <xdr:colOff>95250</xdr:colOff>
                    <xdr:row>176</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xdr:col>
                    <xdr:colOff>209550</xdr:colOff>
                    <xdr:row>175</xdr:row>
                    <xdr:rowOff>171450</xdr:rowOff>
                  </from>
                  <to>
                    <xdr:col>5</xdr:col>
                    <xdr:colOff>28575</xdr:colOff>
                    <xdr:row>177</xdr:row>
                    <xdr:rowOff>38100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2</xdr:col>
                    <xdr:colOff>209550</xdr:colOff>
                    <xdr:row>176</xdr:row>
                    <xdr:rowOff>180975</xdr:rowOff>
                  </from>
                  <to>
                    <xdr:col>9</xdr:col>
                    <xdr:colOff>114300</xdr:colOff>
                    <xdr:row>178</xdr:row>
                    <xdr:rowOff>38100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2</xdr:col>
                    <xdr:colOff>209550</xdr:colOff>
                    <xdr:row>177</xdr:row>
                    <xdr:rowOff>180975</xdr:rowOff>
                  </from>
                  <to>
                    <xdr:col>9</xdr:col>
                    <xdr:colOff>95250</xdr:colOff>
                    <xdr:row>179</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2</xdr:col>
                    <xdr:colOff>209550</xdr:colOff>
                    <xdr:row>178</xdr:row>
                    <xdr:rowOff>171450</xdr:rowOff>
                  </from>
                  <to>
                    <xdr:col>5</xdr:col>
                    <xdr:colOff>28575</xdr:colOff>
                    <xdr:row>180</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2</xdr:col>
                    <xdr:colOff>209550</xdr:colOff>
                    <xdr:row>179</xdr:row>
                    <xdr:rowOff>180975</xdr:rowOff>
                  </from>
                  <to>
                    <xdr:col>9</xdr:col>
                    <xdr:colOff>114300</xdr:colOff>
                    <xdr:row>181</xdr:row>
                    <xdr:rowOff>38100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xdr:col>
                    <xdr:colOff>209550</xdr:colOff>
                    <xdr:row>192</xdr:row>
                    <xdr:rowOff>180975</xdr:rowOff>
                  </from>
                  <to>
                    <xdr:col>9</xdr:col>
                    <xdr:colOff>95250</xdr:colOff>
                    <xdr:row>194</xdr:row>
                    <xdr:rowOff>38100</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xdr:col>
                    <xdr:colOff>209550</xdr:colOff>
                    <xdr:row>193</xdr:row>
                    <xdr:rowOff>171450</xdr:rowOff>
                  </from>
                  <to>
                    <xdr:col>5</xdr:col>
                    <xdr:colOff>28575</xdr:colOff>
                    <xdr:row>195</xdr:row>
                    <xdr:rowOff>38100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xdr:col>
                    <xdr:colOff>209550</xdr:colOff>
                    <xdr:row>194</xdr:row>
                    <xdr:rowOff>180975</xdr:rowOff>
                  </from>
                  <to>
                    <xdr:col>9</xdr:col>
                    <xdr:colOff>114300</xdr:colOff>
                    <xdr:row>196</xdr:row>
                    <xdr:rowOff>38100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2</xdr:col>
                    <xdr:colOff>209550</xdr:colOff>
                    <xdr:row>198</xdr:row>
                    <xdr:rowOff>180975</xdr:rowOff>
                  </from>
                  <to>
                    <xdr:col>9</xdr:col>
                    <xdr:colOff>95250</xdr:colOff>
                    <xdr:row>200</xdr:row>
                    <xdr:rowOff>38100</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2</xdr:col>
                    <xdr:colOff>209550</xdr:colOff>
                    <xdr:row>199</xdr:row>
                    <xdr:rowOff>171450</xdr:rowOff>
                  </from>
                  <to>
                    <xdr:col>5</xdr:col>
                    <xdr:colOff>28575</xdr:colOff>
                    <xdr:row>201</xdr:row>
                    <xdr:rowOff>38100</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2</xdr:col>
                    <xdr:colOff>209550</xdr:colOff>
                    <xdr:row>200</xdr:row>
                    <xdr:rowOff>180975</xdr:rowOff>
                  </from>
                  <to>
                    <xdr:col>9</xdr:col>
                    <xdr:colOff>114300</xdr:colOff>
                    <xdr:row>202</xdr:row>
                    <xdr:rowOff>38100</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2</xdr:col>
                    <xdr:colOff>209550</xdr:colOff>
                    <xdr:row>201</xdr:row>
                    <xdr:rowOff>180975</xdr:rowOff>
                  </from>
                  <to>
                    <xdr:col>9</xdr:col>
                    <xdr:colOff>95250</xdr:colOff>
                    <xdr:row>203</xdr:row>
                    <xdr:rowOff>38100</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2</xdr:col>
                    <xdr:colOff>209550</xdr:colOff>
                    <xdr:row>202</xdr:row>
                    <xdr:rowOff>171450</xdr:rowOff>
                  </from>
                  <to>
                    <xdr:col>5</xdr:col>
                    <xdr:colOff>28575</xdr:colOff>
                    <xdr:row>204</xdr:row>
                    <xdr:rowOff>38100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2</xdr:col>
                    <xdr:colOff>209550</xdr:colOff>
                    <xdr:row>203</xdr:row>
                    <xdr:rowOff>180975</xdr:rowOff>
                  </from>
                  <to>
                    <xdr:col>9</xdr:col>
                    <xdr:colOff>114300</xdr:colOff>
                    <xdr:row>205</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2</xdr:col>
                    <xdr:colOff>209550</xdr:colOff>
                    <xdr:row>204</xdr:row>
                    <xdr:rowOff>180975</xdr:rowOff>
                  </from>
                  <to>
                    <xdr:col>9</xdr:col>
                    <xdr:colOff>95250</xdr:colOff>
                    <xdr:row>206</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2</xdr:col>
                    <xdr:colOff>209550</xdr:colOff>
                    <xdr:row>205</xdr:row>
                    <xdr:rowOff>171450</xdr:rowOff>
                  </from>
                  <to>
                    <xdr:col>5</xdr:col>
                    <xdr:colOff>28575</xdr:colOff>
                    <xdr:row>207</xdr:row>
                    <xdr:rowOff>38100</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sizeWithCells="1">
                  <from>
                    <xdr:col>48</xdr:col>
                    <xdr:colOff>19050</xdr:colOff>
                    <xdr:row>162</xdr:row>
                    <xdr:rowOff>28575</xdr:rowOff>
                  </from>
                  <to>
                    <xdr:col>50</xdr:col>
                    <xdr:colOff>47625</xdr:colOff>
                    <xdr:row>163</xdr:row>
                    <xdr:rowOff>95250</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sizeWithCells="1">
                  <from>
                    <xdr:col>48</xdr:col>
                    <xdr:colOff>19050</xdr:colOff>
                    <xdr:row>163</xdr:row>
                    <xdr:rowOff>57150</xdr:rowOff>
                  </from>
                  <to>
                    <xdr:col>51</xdr:col>
                    <xdr:colOff>66675</xdr:colOff>
                    <xdr:row>171</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sizeWithCells="1">
                  <from>
                    <xdr:col>48</xdr:col>
                    <xdr:colOff>19050</xdr:colOff>
                    <xdr:row>171</xdr:row>
                    <xdr:rowOff>28575</xdr:rowOff>
                  </from>
                  <to>
                    <xdr:col>50</xdr:col>
                    <xdr:colOff>47625</xdr:colOff>
                    <xdr:row>172</xdr:row>
                    <xdr:rowOff>95250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sizeWithCells="1">
                  <from>
                    <xdr:col>48</xdr:col>
                    <xdr:colOff>19050</xdr:colOff>
                    <xdr:row>172</xdr:row>
                    <xdr:rowOff>57150</xdr:rowOff>
                  </from>
                  <to>
                    <xdr:col>51</xdr:col>
                    <xdr:colOff>66675</xdr:colOff>
                    <xdr:row>174</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sizeWithCells="1">
                  <from>
                    <xdr:col>48</xdr:col>
                    <xdr:colOff>19050</xdr:colOff>
                    <xdr:row>174</xdr:row>
                    <xdr:rowOff>28575</xdr:rowOff>
                  </from>
                  <to>
                    <xdr:col>50</xdr:col>
                    <xdr:colOff>47625</xdr:colOff>
                    <xdr:row>175</xdr:row>
                    <xdr:rowOff>95250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sizeWithCells="1">
                  <from>
                    <xdr:col>48</xdr:col>
                    <xdr:colOff>19050</xdr:colOff>
                    <xdr:row>175</xdr:row>
                    <xdr:rowOff>57150</xdr:rowOff>
                  </from>
                  <to>
                    <xdr:col>51</xdr:col>
                    <xdr:colOff>66675</xdr:colOff>
                    <xdr:row>177</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sizeWithCells="1">
                  <from>
                    <xdr:col>48</xdr:col>
                    <xdr:colOff>19050</xdr:colOff>
                    <xdr:row>177</xdr:row>
                    <xdr:rowOff>28575</xdr:rowOff>
                  </from>
                  <to>
                    <xdr:col>50</xdr:col>
                    <xdr:colOff>47625</xdr:colOff>
                    <xdr:row>178</xdr:row>
                    <xdr:rowOff>95250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sizeWithCells="1">
                  <from>
                    <xdr:col>48</xdr:col>
                    <xdr:colOff>19050</xdr:colOff>
                    <xdr:row>178</xdr:row>
                    <xdr:rowOff>57150</xdr:rowOff>
                  </from>
                  <to>
                    <xdr:col>51</xdr:col>
                    <xdr:colOff>66675</xdr:colOff>
                    <xdr:row>192</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sizeWithCells="1">
                  <from>
                    <xdr:col>48</xdr:col>
                    <xdr:colOff>19050</xdr:colOff>
                    <xdr:row>192</xdr:row>
                    <xdr:rowOff>28575</xdr:rowOff>
                  </from>
                  <to>
                    <xdr:col>50</xdr:col>
                    <xdr:colOff>47625</xdr:colOff>
                    <xdr:row>193</xdr:row>
                    <xdr:rowOff>95250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sizeWithCells="1">
                  <from>
                    <xdr:col>48</xdr:col>
                    <xdr:colOff>19050</xdr:colOff>
                    <xdr:row>193</xdr:row>
                    <xdr:rowOff>95250</xdr:rowOff>
                  </from>
                  <to>
                    <xdr:col>51</xdr:col>
                    <xdr:colOff>66675</xdr:colOff>
                    <xdr:row>194</xdr:row>
                    <xdr:rowOff>171450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sizeWithCells="1">
                  <from>
                    <xdr:col>48</xdr:col>
                    <xdr:colOff>19050</xdr:colOff>
                    <xdr:row>198</xdr:row>
                    <xdr:rowOff>28575</xdr:rowOff>
                  </from>
                  <to>
                    <xdr:col>50</xdr:col>
                    <xdr:colOff>47625</xdr:colOff>
                    <xdr:row>199</xdr:row>
                    <xdr:rowOff>95250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sizeWithCells="1">
                  <from>
                    <xdr:col>48</xdr:col>
                    <xdr:colOff>19050</xdr:colOff>
                    <xdr:row>199</xdr:row>
                    <xdr:rowOff>57150</xdr:rowOff>
                  </from>
                  <to>
                    <xdr:col>51</xdr:col>
                    <xdr:colOff>66675</xdr:colOff>
                    <xdr:row>201</xdr:row>
                    <xdr:rowOff>38100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sizeWithCells="1">
                  <from>
                    <xdr:col>48</xdr:col>
                    <xdr:colOff>19050</xdr:colOff>
                    <xdr:row>201</xdr:row>
                    <xdr:rowOff>28575</xdr:rowOff>
                  </from>
                  <to>
                    <xdr:col>50</xdr:col>
                    <xdr:colOff>47625</xdr:colOff>
                    <xdr:row>202</xdr:row>
                    <xdr:rowOff>95250</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sizeWithCells="1">
                  <from>
                    <xdr:col>48</xdr:col>
                    <xdr:colOff>19050</xdr:colOff>
                    <xdr:row>202</xdr:row>
                    <xdr:rowOff>57150</xdr:rowOff>
                  </from>
                  <to>
                    <xdr:col>51</xdr:col>
                    <xdr:colOff>66675</xdr:colOff>
                    <xdr:row>204</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sizeWithCells="1">
                  <from>
                    <xdr:col>48</xdr:col>
                    <xdr:colOff>19050</xdr:colOff>
                    <xdr:row>204</xdr:row>
                    <xdr:rowOff>28575</xdr:rowOff>
                  </from>
                  <to>
                    <xdr:col>50</xdr:col>
                    <xdr:colOff>47625</xdr:colOff>
                    <xdr:row>205</xdr:row>
                    <xdr:rowOff>95250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sizeWithCells="1">
                  <from>
                    <xdr:col>48</xdr:col>
                    <xdr:colOff>19050</xdr:colOff>
                    <xdr:row>205</xdr:row>
                    <xdr:rowOff>57150</xdr:rowOff>
                  </from>
                  <to>
                    <xdr:col>51</xdr:col>
                    <xdr:colOff>66675</xdr:colOff>
                    <xdr:row>207</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sizeWithCells="1">
                  <from>
                    <xdr:col>3</xdr:col>
                    <xdr:colOff>19050</xdr:colOff>
                    <xdr:row>301</xdr:row>
                    <xdr:rowOff>171450</xdr:rowOff>
                  </from>
                  <to>
                    <xdr:col>8</xdr:col>
                    <xdr:colOff>38100</xdr:colOff>
                    <xdr:row>303</xdr:row>
                    <xdr:rowOff>9525</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sizeWithCells="1">
                  <from>
                    <xdr:col>3</xdr:col>
                    <xdr:colOff>19050</xdr:colOff>
                    <xdr:row>304</xdr:row>
                    <xdr:rowOff>171450</xdr:rowOff>
                  </from>
                  <to>
                    <xdr:col>8</xdr:col>
                    <xdr:colOff>38100</xdr:colOff>
                    <xdr:row>306</xdr:row>
                    <xdr:rowOff>9525</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sizeWithCells="1">
                  <from>
                    <xdr:col>3</xdr:col>
                    <xdr:colOff>19050</xdr:colOff>
                    <xdr:row>307</xdr:row>
                    <xdr:rowOff>171450</xdr:rowOff>
                  </from>
                  <to>
                    <xdr:col>8</xdr:col>
                    <xdr:colOff>38100</xdr:colOff>
                    <xdr:row>309</xdr:row>
                    <xdr:rowOff>9525</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2</xdr:col>
                    <xdr:colOff>209550</xdr:colOff>
                    <xdr:row>166</xdr:row>
                    <xdr:rowOff>0</xdr:rowOff>
                  </from>
                  <to>
                    <xdr:col>9</xdr:col>
                    <xdr:colOff>95250</xdr:colOff>
                    <xdr:row>167</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xdr:col>
                    <xdr:colOff>209550</xdr:colOff>
                    <xdr:row>166</xdr:row>
                    <xdr:rowOff>190500</xdr:rowOff>
                  </from>
                  <to>
                    <xdr:col>5</xdr:col>
                    <xdr:colOff>28575</xdr:colOff>
                    <xdr:row>168</xdr:row>
                    <xdr:rowOff>38100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xdr:col>
                    <xdr:colOff>209550</xdr:colOff>
                    <xdr:row>168</xdr:row>
                    <xdr:rowOff>19050</xdr:rowOff>
                  </from>
                  <to>
                    <xdr:col>9</xdr:col>
                    <xdr:colOff>114300</xdr:colOff>
                    <xdr:row>169</xdr:row>
                    <xdr:rowOff>57150</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xdr:col>
                    <xdr:colOff>209550</xdr:colOff>
                    <xdr:row>169</xdr:row>
                    <xdr:rowOff>19050</xdr:rowOff>
                  </from>
                  <to>
                    <xdr:col>9</xdr:col>
                    <xdr:colOff>95250</xdr:colOff>
                    <xdr:row>170</xdr:row>
                    <xdr:rowOff>57150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2</xdr:col>
                    <xdr:colOff>209550</xdr:colOff>
                    <xdr:row>170</xdr:row>
                    <xdr:rowOff>9525</xdr:rowOff>
                  </from>
                  <to>
                    <xdr:col>5</xdr:col>
                    <xdr:colOff>28575</xdr:colOff>
                    <xdr:row>171</xdr:row>
                    <xdr:rowOff>47625</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sizeWithCells="1">
                  <from>
                    <xdr:col>48</xdr:col>
                    <xdr:colOff>19050</xdr:colOff>
                    <xdr:row>165</xdr:row>
                    <xdr:rowOff>28575</xdr:rowOff>
                  </from>
                  <to>
                    <xdr:col>50</xdr:col>
                    <xdr:colOff>47625</xdr:colOff>
                    <xdr:row>166</xdr:row>
                    <xdr:rowOff>95250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sizeWithCells="1">
                  <from>
                    <xdr:col>48</xdr:col>
                    <xdr:colOff>19050</xdr:colOff>
                    <xdr:row>166</xdr:row>
                    <xdr:rowOff>57150</xdr:rowOff>
                  </from>
                  <to>
                    <xdr:col>51</xdr:col>
                    <xdr:colOff>66675</xdr:colOff>
                    <xdr:row>168</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sizeWithCells="1">
                  <from>
                    <xdr:col>48</xdr:col>
                    <xdr:colOff>19050</xdr:colOff>
                    <xdr:row>168</xdr:row>
                    <xdr:rowOff>28575</xdr:rowOff>
                  </from>
                  <to>
                    <xdr:col>50</xdr:col>
                    <xdr:colOff>47625</xdr:colOff>
                    <xdr:row>169</xdr:row>
                    <xdr:rowOff>95250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sizeWithCells="1">
                  <from>
                    <xdr:col>48</xdr:col>
                    <xdr:colOff>19050</xdr:colOff>
                    <xdr:row>169</xdr:row>
                    <xdr:rowOff>57150</xdr:rowOff>
                  </from>
                  <to>
                    <xdr:col>51</xdr:col>
                    <xdr:colOff>66675</xdr:colOff>
                    <xdr:row>171</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xdr:col>
                    <xdr:colOff>209550</xdr:colOff>
                    <xdr:row>171</xdr:row>
                    <xdr:rowOff>19050</xdr:rowOff>
                  </from>
                  <to>
                    <xdr:col>9</xdr:col>
                    <xdr:colOff>114300</xdr:colOff>
                    <xdr:row>172</xdr:row>
                    <xdr:rowOff>57150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xdr:col>
                    <xdr:colOff>209550</xdr:colOff>
                    <xdr:row>180</xdr:row>
                    <xdr:rowOff>180975</xdr:rowOff>
                  </from>
                  <to>
                    <xdr:col>9</xdr:col>
                    <xdr:colOff>95250</xdr:colOff>
                    <xdr:row>182</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xdr:col>
                    <xdr:colOff>209550</xdr:colOff>
                    <xdr:row>181</xdr:row>
                    <xdr:rowOff>171450</xdr:rowOff>
                  </from>
                  <to>
                    <xdr:col>5</xdr:col>
                    <xdr:colOff>28575</xdr:colOff>
                    <xdr:row>183</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xdr:col>
                    <xdr:colOff>209550</xdr:colOff>
                    <xdr:row>182</xdr:row>
                    <xdr:rowOff>180975</xdr:rowOff>
                  </from>
                  <to>
                    <xdr:col>9</xdr:col>
                    <xdr:colOff>114300</xdr:colOff>
                    <xdr:row>184</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2</xdr:col>
                    <xdr:colOff>209550</xdr:colOff>
                    <xdr:row>183</xdr:row>
                    <xdr:rowOff>180975</xdr:rowOff>
                  </from>
                  <to>
                    <xdr:col>9</xdr:col>
                    <xdr:colOff>95250</xdr:colOff>
                    <xdr:row>185</xdr:row>
                    <xdr:rowOff>38100</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2</xdr:col>
                    <xdr:colOff>209550</xdr:colOff>
                    <xdr:row>184</xdr:row>
                    <xdr:rowOff>171450</xdr:rowOff>
                  </from>
                  <to>
                    <xdr:col>5</xdr:col>
                    <xdr:colOff>28575</xdr:colOff>
                    <xdr:row>186</xdr:row>
                    <xdr:rowOff>38100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2</xdr:col>
                    <xdr:colOff>209550</xdr:colOff>
                    <xdr:row>185</xdr:row>
                    <xdr:rowOff>180975</xdr:rowOff>
                  </from>
                  <to>
                    <xdr:col>9</xdr:col>
                    <xdr:colOff>114300</xdr:colOff>
                    <xdr:row>187</xdr:row>
                    <xdr:rowOff>38100</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2</xdr:col>
                    <xdr:colOff>209550</xdr:colOff>
                    <xdr:row>186</xdr:row>
                    <xdr:rowOff>180975</xdr:rowOff>
                  </from>
                  <to>
                    <xdr:col>9</xdr:col>
                    <xdr:colOff>95250</xdr:colOff>
                    <xdr:row>188</xdr:row>
                    <xdr:rowOff>38100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2</xdr:col>
                    <xdr:colOff>209550</xdr:colOff>
                    <xdr:row>187</xdr:row>
                    <xdr:rowOff>171450</xdr:rowOff>
                  </from>
                  <to>
                    <xdr:col>5</xdr:col>
                    <xdr:colOff>28575</xdr:colOff>
                    <xdr:row>189</xdr:row>
                    <xdr:rowOff>38100</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2</xdr:col>
                    <xdr:colOff>209550</xdr:colOff>
                    <xdr:row>188</xdr:row>
                    <xdr:rowOff>180975</xdr:rowOff>
                  </from>
                  <to>
                    <xdr:col>9</xdr:col>
                    <xdr:colOff>114300</xdr:colOff>
                    <xdr:row>190</xdr:row>
                    <xdr:rowOff>38100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2</xdr:col>
                    <xdr:colOff>209550</xdr:colOff>
                    <xdr:row>189</xdr:row>
                    <xdr:rowOff>180975</xdr:rowOff>
                  </from>
                  <to>
                    <xdr:col>9</xdr:col>
                    <xdr:colOff>95250</xdr:colOff>
                    <xdr:row>191</xdr:row>
                    <xdr:rowOff>38100</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2</xdr:col>
                    <xdr:colOff>209550</xdr:colOff>
                    <xdr:row>190</xdr:row>
                    <xdr:rowOff>171450</xdr:rowOff>
                  </from>
                  <to>
                    <xdr:col>5</xdr:col>
                    <xdr:colOff>28575</xdr:colOff>
                    <xdr:row>192</xdr:row>
                    <xdr:rowOff>38100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sizeWithCells="1">
                  <from>
                    <xdr:col>48</xdr:col>
                    <xdr:colOff>19050</xdr:colOff>
                    <xdr:row>180</xdr:row>
                    <xdr:rowOff>28575</xdr:rowOff>
                  </from>
                  <to>
                    <xdr:col>50</xdr:col>
                    <xdr:colOff>47625</xdr:colOff>
                    <xdr:row>181</xdr:row>
                    <xdr:rowOff>95250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sizeWithCells="1">
                  <from>
                    <xdr:col>48</xdr:col>
                    <xdr:colOff>19050</xdr:colOff>
                    <xdr:row>181</xdr:row>
                    <xdr:rowOff>57150</xdr:rowOff>
                  </from>
                  <to>
                    <xdr:col>51</xdr:col>
                    <xdr:colOff>66675</xdr:colOff>
                    <xdr:row>183</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sizeWithCells="1">
                  <from>
                    <xdr:col>48</xdr:col>
                    <xdr:colOff>19050</xdr:colOff>
                    <xdr:row>183</xdr:row>
                    <xdr:rowOff>28575</xdr:rowOff>
                  </from>
                  <to>
                    <xdr:col>50</xdr:col>
                    <xdr:colOff>47625</xdr:colOff>
                    <xdr:row>184</xdr:row>
                    <xdr:rowOff>95250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sizeWithCells="1">
                  <from>
                    <xdr:col>48</xdr:col>
                    <xdr:colOff>19050</xdr:colOff>
                    <xdr:row>184</xdr:row>
                    <xdr:rowOff>57150</xdr:rowOff>
                  </from>
                  <to>
                    <xdr:col>51</xdr:col>
                    <xdr:colOff>66675</xdr:colOff>
                    <xdr:row>186</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sizeWithCells="1">
                  <from>
                    <xdr:col>48</xdr:col>
                    <xdr:colOff>19050</xdr:colOff>
                    <xdr:row>186</xdr:row>
                    <xdr:rowOff>28575</xdr:rowOff>
                  </from>
                  <to>
                    <xdr:col>50</xdr:col>
                    <xdr:colOff>47625</xdr:colOff>
                    <xdr:row>187</xdr:row>
                    <xdr:rowOff>95250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sizeWithCells="1">
                  <from>
                    <xdr:col>48</xdr:col>
                    <xdr:colOff>19050</xdr:colOff>
                    <xdr:row>187</xdr:row>
                    <xdr:rowOff>57150</xdr:rowOff>
                  </from>
                  <to>
                    <xdr:col>51</xdr:col>
                    <xdr:colOff>66675</xdr:colOff>
                    <xdr:row>189</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sizeWithCells="1">
                  <from>
                    <xdr:col>48</xdr:col>
                    <xdr:colOff>19050</xdr:colOff>
                    <xdr:row>189</xdr:row>
                    <xdr:rowOff>28575</xdr:rowOff>
                  </from>
                  <to>
                    <xdr:col>50</xdr:col>
                    <xdr:colOff>47625</xdr:colOff>
                    <xdr:row>190</xdr:row>
                    <xdr:rowOff>95250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sizeWithCells="1">
                  <from>
                    <xdr:col>48</xdr:col>
                    <xdr:colOff>19050</xdr:colOff>
                    <xdr:row>190</xdr:row>
                    <xdr:rowOff>57150</xdr:rowOff>
                  </from>
                  <to>
                    <xdr:col>51</xdr:col>
                    <xdr:colOff>66675</xdr:colOff>
                    <xdr:row>192</xdr:row>
                    <xdr:rowOff>38100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xdr:col>
                    <xdr:colOff>219075</xdr:colOff>
                    <xdr:row>191</xdr:row>
                    <xdr:rowOff>190500</xdr:rowOff>
                  </from>
                  <to>
                    <xdr:col>9</xdr:col>
                    <xdr:colOff>123825</xdr:colOff>
                    <xdr:row>193</xdr:row>
                    <xdr:rowOff>38100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sizeWithCells="1">
                  <from>
                    <xdr:col>48</xdr:col>
                    <xdr:colOff>19050</xdr:colOff>
                    <xdr:row>163</xdr:row>
                    <xdr:rowOff>57150</xdr:rowOff>
                  </from>
                  <to>
                    <xdr:col>51</xdr:col>
                    <xdr:colOff>66675</xdr:colOff>
                    <xdr:row>165</xdr:row>
                    <xdr:rowOff>38100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sizeWithCells="1">
                  <from>
                    <xdr:col>48</xdr:col>
                    <xdr:colOff>19050</xdr:colOff>
                    <xdr:row>178</xdr:row>
                    <xdr:rowOff>47625</xdr:rowOff>
                  </from>
                  <to>
                    <xdr:col>51</xdr:col>
                    <xdr:colOff>66675</xdr:colOff>
                    <xdr:row>180</xdr:row>
                    <xdr:rowOff>28575</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sizeWithCells="1">
                  <from>
                    <xdr:col>29</xdr:col>
                    <xdr:colOff>133350</xdr:colOff>
                    <xdr:row>271</xdr:row>
                    <xdr:rowOff>152400</xdr:rowOff>
                  </from>
                  <to>
                    <xdr:col>38</xdr:col>
                    <xdr:colOff>28575</xdr:colOff>
                    <xdr:row>273</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sizeWithCells="1">
                  <from>
                    <xdr:col>29</xdr:col>
                    <xdr:colOff>133350</xdr:colOff>
                    <xdr:row>272</xdr:row>
                    <xdr:rowOff>152400</xdr:rowOff>
                  </from>
                  <to>
                    <xdr:col>36</xdr:col>
                    <xdr:colOff>66675</xdr:colOff>
                    <xdr:row>274</xdr:row>
                    <xdr:rowOff>19050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sizeWithCells="1">
                  <from>
                    <xdr:col>29</xdr:col>
                    <xdr:colOff>133350</xdr:colOff>
                    <xdr:row>273</xdr:row>
                    <xdr:rowOff>161925</xdr:rowOff>
                  </from>
                  <to>
                    <xdr:col>36</xdr:col>
                    <xdr:colOff>19050</xdr:colOff>
                    <xdr:row>275</xdr:row>
                    <xdr:rowOff>28575</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sizeWithCells="1">
                  <from>
                    <xdr:col>2</xdr:col>
                    <xdr:colOff>228600</xdr:colOff>
                    <xdr:row>271</xdr:row>
                    <xdr:rowOff>161925</xdr:rowOff>
                  </from>
                  <to>
                    <xdr:col>10</xdr:col>
                    <xdr:colOff>9525</xdr:colOff>
                    <xdr:row>273</xdr:row>
                    <xdr:rowOff>28575</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sizeWithCells="1">
                  <from>
                    <xdr:col>2</xdr:col>
                    <xdr:colOff>228600</xdr:colOff>
                    <xdr:row>272</xdr:row>
                    <xdr:rowOff>161925</xdr:rowOff>
                  </from>
                  <to>
                    <xdr:col>9</xdr:col>
                    <xdr:colOff>19050</xdr:colOff>
                    <xdr:row>274</xdr:row>
                    <xdr:rowOff>28575</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sizeWithCells="1">
                  <from>
                    <xdr:col>2</xdr:col>
                    <xdr:colOff>228600</xdr:colOff>
                    <xdr:row>274</xdr:row>
                    <xdr:rowOff>0</xdr:rowOff>
                  </from>
                  <to>
                    <xdr:col>8</xdr:col>
                    <xdr:colOff>161925</xdr:colOff>
                    <xdr:row>275</xdr:row>
                    <xdr:rowOff>38100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sizeWithCells="1">
                  <from>
                    <xdr:col>3</xdr:col>
                    <xdr:colOff>9525</xdr:colOff>
                    <xdr:row>275</xdr:row>
                    <xdr:rowOff>152400</xdr:rowOff>
                  </from>
                  <to>
                    <xdr:col>10</xdr:col>
                    <xdr:colOff>28575</xdr:colOff>
                    <xdr:row>277</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sizeWithCells="1">
                  <from>
                    <xdr:col>3</xdr:col>
                    <xdr:colOff>9525</xdr:colOff>
                    <xdr:row>276</xdr:row>
                    <xdr:rowOff>152400</xdr:rowOff>
                  </from>
                  <to>
                    <xdr:col>9</xdr:col>
                    <xdr:colOff>38100</xdr:colOff>
                    <xdr:row>278</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sizeWithCells="1">
                  <from>
                    <xdr:col>3</xdr:col>
                    <xdr:colOff>9525</xdr:colOff>
                    <xdr:row>277</xdr:row>
                    <xdr:rowOff>161925</xdr:rowOff>
                  </from>
                  <to>
                    <xdr:col>8</xdr:col>
                    <xdr:colOff>180975</xdr:colOff>
                    <xdr:row>279</xdr:row>
                    <xdr:rowOff>28575</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sizeWithCells="1">
                  <from>
                    <xdr:col>29</xdr:col>
                    <xdr:colOff>142875</xdr:colOff>
                    <xdr:row>275</xdr:row>
                    <xdr:rowOff>161925</xdr:rowOff>
                  </from>
                  <to>
                    <xdr:col>38</xdr:col>
                    <xdr:colOff>38100</xdr:colOff>
                    <xdr:row>277</xdr:row>
                    <xdr:rowOff>28575</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sizeWithCells="1">
                  <from>
                    <xdr:col>29</xdr:col>
                    <xdr:colOff>142875</xdr:colOff>
                    <xdr:row>276</xdr:row>
                    <xdr:rowOff>161925</xdr:rowOff>
                  </from>
                  <to>
                    <xdr:col>36</xdr:col>
                    <xdr:colOff>76200</xdr:colOff>
                    <xdr:row>278</xdr:row>
                    <xdr:rowOff>28575</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sizeWithCells="1">
                  <from>
                    <xdr:col>29</xdr:col>
                    <xdr:colOff>142875</xdr:colOff>
                    <xdr:row>278</xdr:row>
                    <xdr:rowOff>0</xdr:rowOff>
                  </from>
                  <to>
                    <xdr:col>36</xdr:col>
                    <xdr:colOff>28575</xdr:colOff>
                    <xdr:row>279</xdr:row>
                    <xdr:rowOff>38100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2</xdr:col>
                    <xdr:colOff>209550</xdr:colOff>
                    <xdr:row>195</xdr:row>
                    <xdr:rowOff>180975</xdr:rowOff>
                  </from>
                  <to>
                    <xdr:col>9</xdr:col>
                    <xdr:colOff>95250</xdr:colOff>
                    <xdr:row>197</xdr:row>
                    <xdr:rowOff>38100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2</xdr:col>
                    <xdr:colOff>209550</xdr:colOff>
                    <xdr:row>196</xdr:row>
                    <xdr:rowOff>171450</xdr:rowOff>
                  </from>
                  <to>
                    <xdr:col>5</xdr:col>
                    <xdr:colOff>28575</xdr:colOff>
                    <xdr:row>198</xdr:row>
                    <xdr:rowOff>38100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2</xdr:col>
                    <xdr:colOff>209550</xdr:colOff>
                    <xdr:row>197</xdr:row>
                    <xdr:rowOff>180975</xdr:rowOff>
                  </from>
                  <to>
                    <xdr:col>9</xdr:col>
                    <xdr:colOff>114300</xdr:colOff>
                    <xdr:row>199</xdr:row>
                    <xdr:rowOff>38100</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sizeWithCells="1">
                  <from>
                    <xdr:col>48</xdr:col>
                    <xdr:colOff>19050</xdr:colOff>
                    <xdr:row>195</xdr:row>
                    <xdr:rowOff>28575</xdr:rowOff>
                  </from>
                  <to>
                    <xdr:col>50</xdr:col>
                    <xdr:colOff>47625</xdr:colOff>
                    <xdr:row>196</xdr:row>
                    <xdr:rowOff>95250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sizeWithCells="1">
                  <from>
                    <xdr:col>48</xdr:col>
                    <xdr:colOff>19050</xdr:colOff>
                    <xdr:row>196</xdr:row>
                    <xdr:rowOff>57150</xdr:rowOff>
                  </from>
                  <to>
                    <xdr:col>51</xdr:col>
                    <xdr:colOff>66675</xdr:colOff>
                    <xdr:row>198</xdr:row>
                    <xdr:rowOff>38100</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sizeWithCells="1">
                  <from>
                    <xdr:col>3</xdr:col>
                    <xdr:colOff>47625</xdr:colOff>
                    <xdr:row>468</xdr:row>
                    <xdr:rowOff>0</xdr:rowOff>
                  </from>
                  <to>
                    <xdr:col>15</xdr:col>
                    <xdr:colOff>76200</xdr:colOff>
                    <xdr:row>469</xdr:row>
                    <xdr:rowOff>9525</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sizeWithCells="1">
                  <from>
                    <xdr:col>3</xdr:col>
                    <xdr:colOff>47625</xdr:colOff>
                    <xdr:row>468</xdr:row>
                    <xdr:rowOff>171450</xdr:rowOff>
                  </from>
                  <to>
                    <xdr:col>15</xdr:col>
                    <xdr:colOff>57150</xdr:colOff>
                    <xdr:row>469</xdr:row>
                    <xdr:rowOff>190500</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sizeWithCells="1">
                  <from>
                    <xdr:col>3</xdr:col>
                    <xdr:colOff>47625</xdr:colOff>
                    <xdr:row>469</xdr:row>
                    <xdr:rowOff>161925</xdr:rowOff>
                  </from>
                  <to>
                    <xdr:col>14</xdr:col>
                    <xdr:colOff>76200</xdr:colOff>
                    <xdr:row>471</xdr:row>
                    <xdr:rowOff>0</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3</xdr:col>
                    <xdr:colOff>47625</xdr:colOff>
                    <xdr:row>517</xdr:row>
                    <xdr:rowOff>76200</xdr:rowOff>
                  </from>
                  <to>
                    <xdr:col>9</xdr:col>
                    <xdr:colOff>95250</xdr:colOff>
                    <xdr:row>518</xdr:row>
                    <xdr:rowOff>123825</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3</xdr:col>
                    <xdr:colOff>47625</xdr:colOff>
                    <xdr:row>518</xdr:row>
                    <xdr:rowOff>85725</xdr:rowOff>
                  </from>
                  <to>
                    <xdr:col>9</xdr:col>
                    <xdr:colOff>95250</xdr:colOff>
                    <xdr:row>519</xdr:row>
                    <xdr:rowOff>133350</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3</xdr:col>
                    <xdr:colOff>47625</xdr:colOff>
                    <xdr:row>525</xdr:row>
                    <xdr:rowOff>76200</xdr:rowOff>
                  </from>
                  <to>
                    <xdr:col>9</xdr:col>
                    <xdr:colOff>95250</xdr:colOff>
                    <xdr:row>526</xdr:row>
                    <xdr:rowOff>123825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3</xdr:col>
                    <xdr:colOff>47625</xdr:colOff>
                    <xdr:row>526</xdr:row>
                    <xdr:rowOff>85725</xdr:rowOff>
                  </from>
                  <to>
                    <xdr:col>9</xdr:col>
                    <xdr:colOff>95250</xdr:colOff>
                    <xdr:row>527</xdr:row>
                    <xdr:rowOff>133350</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4</xdr:col>
                    <xdr:colOff>66675</xdr:colOff>
                    <xdr:row>603</xdr:row>
                    <xdr:rowOff>76200</xdr:rowOff>
                  </from>
                  <to>
                    <xdr:col>11</xdr:col>
                    <xdr:colOff>28575</xdr:colOff>
                    <xdr:row>605</xdr:row>
                    <xdr:rowOff>180975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13</xdr:col>
                    <xdr:colOff>57150</xdr:colOff>
                    <xdr:row>603</xdr:row>
                    <xdr:rowOff>57150</xdr:rowOff>
                  </from>
                  <to>
                    <xdr:col>23</xdr:col>
                    <xdr:colOff>38100</xdr:colOff>
                    <xdr:row>605</xdr:row>
                    <xdr:rowOff>200025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46</xdr:col>
                    <xdr:colOff>57150</xdr:colOff>
                    <xdr:row>567</xdr:row>
                    <xdr:rowOff>0</xdr:rowOff>
                  </from>
                  <to>
                    <xdr:col>50</xdr:col>
                    <xdr:colOff>95250</xdr:colOff>
                    <xdr:row>568</xdr:row>
                    <xdr:rowOff>28575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46</xdr:col>
                    <xdr:colOff>57150</xdr:colOff>
                    <xdr:row>567</xdr:row>
                    <xdr:rowOff>171450</xdr:rowOff>
                  </from>
                  <to>
                    <xdr:col>50</xdr:col>
                    <xdr:colOff>95250</xdr:colOff>
                    <xdr:row>569</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46</xdr:col>
                    <xdr:colOff>57150</xdr:colOff>
                    <xdr:row>569</xdr:row>
                    <xdr:rowOff>0</xdr:rowOff>
                  </from>
                  <to>
                    <xdr:col>50</xdr:col>
                    <xdr:colOff>95250</xdr:colOff>
                    <xdr:row>570</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46</xdr:col>
                    <xdr:colOff>57150</xdr:colOff>
                    <xdr:row>569</xdr:row>
                    <xdr:rowOff>171450</xdr:rowOff>
                  </from>
                  <to>
                    <xdr:col>50</xdr:col>
                    <xdr:colOff>95250</xdr:colOff>
                    <xdr:row>571</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3</xdr:col>
                    <xdr:colOff>47625</xdr:colOff>
                    <xdr:row>454</xdr:row>
                    <xdr:rowOff>28575</xdr:rowOff>
                  </from>
                  <to>
                    <xdr:col>16</xdr:col>
                    <xdr:colOff>9525</xdr:colOff>
                    <xdr:row>455</xdr:row>
                    <xdr:rowOff>19050</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sizeWithCells="1">
                  <from>
                    <xdr:col>3</xdr:col>
                    <xdr:colOff>47625</xdr:colOff>
                    <xdr:row>452</xdr:row>
                    <xdr:rowOff>38100</xdr:rowOff>
                  </from>
                  <to>
                    <xdr:col>12</xdr:col>
                    <xdr:colOff>57150</xdr:colOff>
                    <xdr:row>453</xdr:row>
                    <xdr:rowOff>28575</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sizeWithCells="1">
                  <from>
                    <xdr:col>3</xdr:col>
                    <xdr:colOff>47625</xdr:colOff>
                    <xdr:row>453</xdr:row>
                    <xdr:rowOff>19050</xdr:rowOff>
                  </from>
                  <to>
                    <xdr:col>12</xdr:col>
                    <xdr:colOff>66675</xdr:colOff>
                    <xdr:row>454</xdr:row>
                    <xdr:rowOff>28575</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sizeWithCells="1">
                  <from>
                    <xdr:col>3</xdr:col>
                    <xdr:colOff>47625</xdr:colOff>
                    <xdr:row>456</xdr:row>
                    <xdr:rowOff>19050</xdr:rowOff>
                  </from>
                  <to>
                    <xdr:col>12</xdr:col>
                    <xdr:colOff>114300</xdr:colOff>
                    <xdr:row>457</xdr:row>
                    <xdr:rowOff>28575</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sizeWithCells="1">
                  <from>
                    <xdr:col>3</xdr:col>
                    <xdr:colOff>47625</xdr:colOff>
                    <xdr:row>455</xdr:row>
                    <xdr:rowOff>28575</xdr:rowOff>
                  </from>
                  <to>
                    <xdr:col>15</xdr:col>
                    <xdr:colOff>95250</xdr:colOff>
                    <xdr:row>456</xdr:row>
                    <xdr:rowOff>9525</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sizeWithCells="1">
                  <from>
                    <xdr:col>3</xdr:col>
                    <xdr:colOff>47625</xdr:colOff>
                    <xdr:row>457</xdr:row>
                    <xdr:rowOff>28575</xdr:rowOff>
                  </from>
                  <to>
                    <xdr:col>12</xdr:col>
                    <xdr:colOff>114300</xdr:colOff>
                    <xdr:row>458</xdr:row>
                    <xdr:rowOff>0</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38</xdr:col>
                    <xdr:colOff>57150</xdr:colOff>
                    <xdr:row>586</xdr:row>
                    <xdr:rowOff>0</xdr:rowOff>
                  </from>
                  <to>
                    <xdr:col>43</xdr:col>
                    <xdr:colOff>76200</xdr:colOff>
                    <xdr:row>587</xdr:row>
                    <xdr:rowOff>28575</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38</xdr:col>
                    <xdr:colOff>57150</xdr:colOff>
                    <xdr:row>586</xdr:row>
                    <xdr:rowOff>171450</xdr:rowOff>
                  </from>
                  <to>
                    <xdr:col>43</xdr:col>
                    <xdr:colOff>76200</xdr:colOff>
                    <xdr:row>588</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38</xdr:col>
                    <xdr:colOff>57150</xdr:colOff>
                    <xdr:row>588</xdr:row>
                    <xdr:rowOff>0</xdr:rowOff>
                  </from>
                  <to>
                    <xdr:col>43</xdr:col>
                    <xdr:colOff>76200</xdr:colOff>
                    <xdr:row>589</xdr:row>
                    <xdr:rowOff>28575</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38</xdr:col>
                    <xdr:colOff>57150</xdr:colOff>
                    <xdr:row>588</xdr:row>
                    <xdr:rowOff>171450</xdr:rowOff>
                  </from>
                  <to>
                    <xdr:col>43</xdr:col>
                    <xdr:colOff>76200</xdr:colOff>
                    <xdr:row>590</xdr:row>
                    <xdr:rowOff>28575</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38</xdr:col>
                    <xdr:colOff>57150</xdr:colOff>
                    <xdr:row>586</xdr:row>
                    <xdr:rowOff>0</xdr:rowOff>
                  </from>
                  <to>
                    <xdr:col>43</xdr:col>
                    <xdr:colOff>76200</xdr:colOff>
                    <xdr:row>587</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38</xdr:col>
                    <xdr:colOff>57150</xdr:colOff>
                    <xdr:row>586</xdr:row>
                    <xdr:rowOff>171450</xdr:rowOff>
                  </from>
                  <to>
                    <xdr:col>43</xdr:col>
                    <xdr:colOff>76200</xdr:colOff>
                    <xdr:row>588</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38</xdr:col>
                    <xdr:colOff>57150</xdr:colOff>
                    <xdr:row>588</xdr:row>
                    <xdr:rowOff>0</xdr:rowOff>
                  </from>
                  <to>
                    <xdr:col>43</xdr:col>
                    <xdr:colOff>76200</xdr:colOff>
                    <xdr:row>589</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38</xdr:col>
                    <xdr:colOff>57150</xdr:colOff>
                    <xdr:row>588</xdr:row>
                    <xdr:rowOff>171450</xdr:rowOff>
                  </from>
                  <to>
                    <xdr:col>43</xdr:col>
                    <xdr:colOff>76200</xdr:colOff>
                    <xdr:row>590</xdr:row>
                    <xdr:rowOff>28575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46</xdr:col>
                    <xdr:colOff>57150</xdr:colOff>
                    <xdr:row>571</xdr:row>
                    <xdr:rowOff>0</xdr:rowOff>
                  </from>
                  <to>
                    <xdr:col>50</xdr:col>
                    <xdr:colOff>95250</xdr:colOff>
                    <xdr:row>572</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46</xdr:col>
                    <xdr:colOff>57150</xdr:colOff>
                    <xdr:row>571</xdr:row>
                    <xdr:rowOff>171450</xdr:rowOff>
                  </from>
                  <to>
                    <xdr:col>50</xdr:col>
                    <xdr:colOff>95250</xdr:colOff>
                    <xdr:row>573</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46</xdr:col>
                    <xdr:colOff>57150</xdr:colOff>
                    <xdr:row>573</xdr:row>
                    <xdr:rowOff>0</xdr:rowOff>
                  </from>
                  <to>
                    <xdr:col>50</xdr:col>
                    <xdr:colOff>95250</xdr:colOff>
                    <xdr:row>574</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46</xdr:col>
                    <xdr:colOff>57150</xdr:colOff>
                    <xdr:row>573</xdr:row>
                    <xdr:rowOff>171450</xdr:rowOff>
                  </from>
                  <to>
                    <xdr:col>50</xdr:col>
                    <xdr:colOff>95250</xdr:colOff>
                    <xdr:row>575</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46</xdr:col>
                    <xdr:colOff>57150</xdr:colOff>
                    <xdr:row>575</xdr:row>
                    <xdr:rowOff>0</xdr:rowOff>
                  </from>
                  <to>
                    <xdr:col>50</xdr:col>
                    <xdr:colOff>95250</xdr:colOff>
                    <xdr:row>576</xdr:row>
                    <xdr:rowOff>28575</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46</xdr:col>
                    <xdr:colOff>57150</xdr:colOff>
                    <xdr:row>575</xdr:row>
                    <xdr:rowOff>171450</xdr:rowOff>
                  </from>
                  <to>
                    <xdr:col>50</xdr:col>
                    <xdr:colOff>95250</xdr:colOff>
                    <xdr:row>577</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sizeWithCells="1">
                  <from>
                    <xdr:col>4</xdr:col>
                    <xdr:colOff>19050</xdr:colOff>
                    <xdr:row>367</xdr:row>
                    <xdr:rowOff>0</xdr:rowOff>
                  </from>
                  <to>
                    <xdr:col>9</xdr:col>
                    <xdr:colOff>85725</xdr:colOff>
                    <xdr:row>368</xdr:row>
                    <xdr:rowOff>19050</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sizeWithCells="1">
                  <from>
                    <xdr:col>4</xdr:col>
                    <xdr:colOff>19050</xdr:colOff>
                    <xdr:row>367</xdr:row>
                    <xdr:rowOff>190500</xdr:rowOff>
                  </from>
                  <to>
                    <xdr:col>9</xdr:col>
                    <xdr:colOff>85725</xdr:colOff>
                    <xdr:row>369</xdr:row>
                    <xdr:rowOff>9525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sizeWithCells="1">
                  <from>
                    <xdr:col>4</xdr:col>
                    <xdr:colOff>19050</xdr:colOff>
                    <xdr:row>369</xdr:row>
                    <xdr:rowOff>0</xdr:rowOff>
                  </from>
                  <to>
                    <xdr:col>9</xdr:col>
                    <xdr:colOff>95250</xdr:colOff>
                    <xdr:row>370</xdr:row>
                    <xdr:rowOff>19050</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sizeWithCells="1">
                  <from>
                    <xdr:col>4</xdr:col>
                    <xdr:colOff>19050</xdr:colOff>
                    <xdr:row>370</xdr:row>
                    <xdr:rowOff>0</xdr:rowOff>
                  </from>
                  <to>
                    <xdr:col>13</xdr:col>
                    <xdr:colOff>95250</xdr:colOff>
                    <xdr:row>371</xdr:row>
                    <xdr:rowOff>9525</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sizeWithCells="1">
                  <from>
                    <xdr:col>4</xdr:col>
                    <xdr:colOff>19050</xdr:colOff>
                    <xdr:row>370</xdr:row>
                    <xdr:rowOff>180975</xdr:rowOff>
                  </from>
                  <to>
                    <xdr:col>13</xdr:col>
                    <xdr:colOff>95250</xdr:colOff>
                    <xdr:row>372</xdr:row>
                    <xdr:rowOff>0</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sizeWithCells="1">
                  <from>
                    <xdr:col>4</xdr:col>
                    <xdr:colOff>19050</xdr:colOff>
                    <xdr:row>371</xdr:row>
                    <xdr:rowOff>180975</xdr:rowOff>
                  </from>
                  <to>
                    <xdr:col>13</xdr:col>
                    <xdr:colOff>114300</xdr:colOff>
                    <xdr:row>373</xdr:row>
                    <xdr:rowOff>0</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sizeWithCells="1">
                  <from>
                    <xdr:col>28</xdr:col>
                    <xdr:colOff>19050</xdr:colOff>
                    <xdr:row>367</xdr:row>
                    <xdr:rowOff>0</xdr:rowOff>
                  </from>
                  <to>
                    <xdr:col>33</xdr:col>
                    <xdr:colOff>85725</xdr:colOff>
                    <xdr:row>368</xdr:row>
                    <xdr:rowOff>19050</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sizeWithCells="1">
                  <from>
                    <xdr:col>28</xdr:col>
                    <xdr:colOff>19050</xdr:colOff>
                    <xdr:row>367</xdr:row>
                    <xdr:rowOff>190500</xdr:rowOff>
                  </from>
                  <to>
                    <xdr:col>33</xdr:col>
                    <xdr:colOff>85725</xdr:colOff>
                    <xdr:row>369</xdr:row>
                    <xdr:rowOff>9525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sizeWithCells="1">
                  <from>
                    <xdr:col>28</xdr:col>
                    <xdr:colOff>19050</xdr:colOff>
                    <xdr:row>369</xdr:row>
                    <xdr:rowOff>0</xdr:rowOff>
                  </from>
                  <to>
                    <xdr:col>33</xdr:col>
                    <xdr:colOff>95250</xdr:colOff>
                    <xdr:row>370</xdr:row>
                    <xdr:rowOff>19050</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sizeWithCells="1">
                  <from>
                    <xdr:col>28</xdr:col>
                    <xdr:colOff>19050</xdr:colOff>
                    <xdr:row>370</xdr:row>
                    <xdr:rowOff>0</xdr:rowOff>
                  </from>
                  <to>
                    <xdr:col>37</xdr:col>
                    <xdr:colOff>95250</xdr:colOff>
                    <xdr:row>371</xdr:row>
                    <xdr:rowOff>9525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sizeWithCells="1">
                  <from>
                    <xdr:col>28</xdr:col>
                    <xdr:colOff>19050</xdr:colOff>
                    <xdr:row>370</xdr:row>
                    <xdr:rowOff>180975</xdr:rowOff>
                  </from>
                  <to>
                    <xdr:col>37</xdr:col>
                    <xdr:colOff>95250</xdr:colOff>
                    <xdr:row>372</xdr:row>
                    <xdr:rowOff>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sizeWithCells="1">
                  <from>
                    <xdr:col>28</xdr:col>
                    <xdr:colOff>19050</xdr:colOff>
                    <xdr:row>371</xdr:row>
                    <xdr:rowOff>180975</xdr:rowOff>
                  </from>
                  <to>
                    <xdr:col>37</xdr:col>
                    <xdr:colOff>114300</xdr:colOff>
                    <xdr:row>373</xdr:row>
                    <xdr:rowOff>0</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sizeWithCells="1">
                  <from>
                    <xdr:col>3</xdr:col>
                    <xdr:colOff>9525</xdr:colOff>
                    <xdr:row>437</xdr:row>
                    <xdr:rowOff>171450</xdr:rowOff>
                  </from>
                  <to>
                    <xdr:col>9</xdr:col>
                    <xdr:colOff>19050</xdr:colOff>
                    <xdr:row>438</xdr:row>
                    <xdr:rowOff>171450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sizeWithCells="1">
                  <from>
                    <xdr:col>3</xdr:col>
                    <xdr:colOff>9525</xdr:colOff>
                    <xdr:row>440</xdr:row>
                    <xdr:rowOff>171450</xdr:rowOff>
                  </from>
                  <to>
                    <xdr:col>9</xdr:col>
                    <xdr:colOff>19050</xdr:colOff>
                    <xdr:row>441</xdr:row>
                    <xdr:rowOff>171450</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2</xdr:col>
                    <xdr:colOff>190500</xdr:colOff>
                    <xdr:row>330</xdr:row>
                    <xdr:rowOff>38100</xdr:rowOff>
                  </from>
                  <to>
                    <xdr:col>5</xdr:col>
                    <xdr:colOff>9525</xdr:colOff>
                    <xdr:row>332</xdr:row>
                    <xdr:rowOff>0</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2</xdr:col>
                    <xdr:colOff>200025</xdr:colOff>
                    <xdr:row>335</xdr:row>
                    <xdr:rowOff>0</xdr:rowOff>
                  </from>
                  <to>
                    <xdr:col>5</xdr:col>
                    <xdr:colOff>19050</xdr:colOff>
                    <xdr:row>336</xdr:row>
                    <xdr:rowOff>38100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19</xdr:col>
                    <xdr:colOff>0</xdr:colOff>
                    <xdr:row>335</xdr:row>
                    <xdr:rowOff>0</xdr:rowOff>
                  </from>
                  <to>
                    <xdr:col>21</xdr:col>
                    <xdr:colOff>57150</xdr:colOff>
                    <xdr:row>336</xdr:row>
                    <xdr:rowOff>38100</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sizeWithCells="1">
                  <from>
                    <xdr:col>3</xdr:col>
                    <xdr:colOff>9525</xdr:colOff>
                    <xdr:row>394</xdr:row>
                    <xdr:rowOff>171450</xdr:rowOff>
                  </from>
                  <to>
                    <xdr:col>9</xdr:col>
                    <xdr:colOff>19050</xdr:colOff>
                    <xdr:row>395</xdr:row>
                    <xdr:rowOff>171450</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sizeWithCells="1">
                  <from>
                    <xdr:col>3</xdr:col>
                    <xdr:colOff>9525</xdr:colOff>
                    <xdr:row>413</xdr:row>
                    <xdr:rowOff>171450</xdr:rowOff>
                  </from>
                  <to>
                    <xdr:col>9</xdr:col>
                    <xdr:colOff>19050</xdr:colOff>
                    <xdr:row>414</xdr:row>
                    <xdr:rowOff>171450</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sizeWithCells="1">
                  <from>
                    <xdr:col>3</xdr:col>
                    <xdr:colOff>9525</xdr:colOff>
                    <xdr:row>428</xdr:row>
                    <xdr:rowOff>171450</xdr:rowOff>
                  </from>
                  <to>
                    <xdr:col>9</xdr:col>
                    <xdr:colOff>19050</xdr:colOff>
                    <xdr:row>429</xdr:row>
                    <xdr:rowOff>171450</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3</xdr:col>
                    <xdr:colOff>47625</xdr:colOff>
                    <xdr:row>42</xdr:row>
                    <xdr:rowOff>123825</xdr:rowOff>
                  </from>
                  <to>
                    <xdr:col>4</xdr:col>
                    <xdr:colOff>95250</xdr:colOff>
                    <xdr:row>43</xdr:row>
                    <xdr:rowOff>133350</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3</xdr:col>
                    <xdr:colOff>47625</xdr:colOff>
                    <xdr:row>49</xdr:row>
                    <xdr:rowOff>114300</xdr:rowOff>
                  </from>
                  <to>
                    <xdr:col>5</xdr:col>
                    <xdr:colOff>104775</xdr:colOff>
                    <xdr:row>51</xdr:row>
                    <xdr:rowOff>0</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3</xdr:col>
                    <xdr:colOff>38100</xdr:colOff>
                    <xdr:row>56</xdr:row>
                    <xdr:rowOff>123825</xdr:rowOff>
                  </from>
                  <to>
                    <xdr:col>4</xdr:col>
                    <xdr:colOff>114300</xdr:colOff>
                    <xdr:row>57</xdr:row>
                    <xdr:rowOff>123825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3</xdr:col>
                    <xdr:colOff>47625</xdr:colOff>
                    <xdr:row>63</xdr:row>
                    <xdr:rowOff>104775</xdr:rowOff>
                  </from>
                  <to>
                    <xdr:col>5</xdr:col>
                    <xdr:colOff>38100</xdr:colOff>
                    <xdr:row>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２③雇表（認定こども園用）</vt:lpstr>
      <vt:lpstr>２③雇表（認定こども園用）（記載例）</vt:lpstr>
      <vt:lpstr>'２③雇表（認定こども園用）'!Print_Area</vt:lpstr>
      <vt:lpstr>'２③雇表（認定こども園用）（記載例）'!Print_Area</vt:lpstr>
      <vt:lpstr>'２③雇表（認定こども園用）'!Print_Titles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2021-04-12T03:23:29Z</dcterms:modified>
</cp:coreProperties>
</file>